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l Ravenna 2024\"/>
    </mc:Choice>
  </mc:AlternateContent>
  <xr:revisionPtr revIDLastSave="0" documentId="13_ncr:1_{041448A4-29EA-402B-91C5-1371479628B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avenna AG ECF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4" l="1"/>
  <c r="L7" i="4" s="1"/>
  <c r="J9" i="4"/>
  <c r="L9" i="4" s="1"/>
  <c r="G7" i="4"/>
  <c r="G9" i="4"/>
  <c r="J5" i="4" l="1"/>
  <c r="L5" i="4" s="1"/>
  <c r="G5" i="4"/>
  <c r="K10" i="4"/>
  <c r="H10" i="4"/>
  <c r="F10" i="4"/>
  <c r="E10" i="4"/>
  <c r="D10" i="4"/>
  <c r="L12" i="4" l="1"/>
  <c r="J10" i="4"/>
  <c r="L11" i="4" l="1"/>
</calcChain>
</file>

<file path=xl/sharedStrings.xml><?xml version="1.0" encoding="utf-8"?>
<sst xmlns="http://schemas.openxmlformats.org/spreadsheetml/2006/main" count="33" uniqueCount="33">
  <si>
    <t>Parcel Number</t>
  </si>
  <si>
    <t>Street Address</t>
  </si>
  <si>
    <t>Sale Date</t>
  </si>
  <si>
    <t>Sale Price</t>
  </si>
  <si>
    <t>Adj. Sale $</t>
  </si>
  <si>
    <t>Asd/Adj. Sale</t>
  </si>
  <si>
    <t>Cur. Appraisal</t>
  </si>
  <si>
    <t>Land + Yard</t>
  </si>
  <si>
    <t>Bldg. Residual</t>
  </si>
  <si>
    <t>Cost Man. $</t>
  </si>
  <si>
    <t>E.C.F.</t>
  </si>
  <si>
    <t>Land Value</t>
  </si>
  <si>
    <t>Totals:</t>
  </si>
  <si>
    <t>E.C.F. =&gt;</t>
  </si>
  <si>
    <t>Ave. E.C.F. =&gt;</t>
  </si>
  <si>
    <t>Asd. when Sold</t>
  </si>
  <si>
    <t>Property Class</t>
  </si>
  <si>
    <t>13-004-200-0001-10</t>
  </si>
  <si>
    <t>2085 CANADA RD</t>
  </si>
  <si>
    <t>16-035-200-0004-00</t>
  </si>
  <si>
    <t>6925 S SULLIVAN RD</t>
  </si>
  <si>
    <t>04/01/2021-03/31/2023</t>
  </si>
  <si>
    <t>15-034-300-0007-00</t>
  </si>
  <si>
    <t>6620 WILSON RD</t>
  </si>
  <si>
    <t>13-028-300-0001-00</t>
  </si>
  <si>
    <t>15290 LAKETON AVE</t>
  </si>
  <si>
    <t>Agricultural</t>
  </si>
  <si>
    <t xml:space="preserve">RAVENNA TOWNSHIP AG ECF </t>
  </si>
  <si>
    <t>17-024-400-0003-00</t>
  </si>
  <si>
    <t>5120 S Ravenna Rd</t>
  </si>
  <si>
    <t>MOORLAND, CASNOVIA, SULLIVAN, FRUITPORT, FRUITLAND, DALTON</t>
  </si>
  <si>
    <t>change from .94 to 1.015</t>
  </si>
  <si>
    <t>5 sales in time frame. Indicated ECF of 1.112, however used ECF of 1.015 to keep values reasonable due to limited number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</si>
</sst>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_);[Red]\(#0.00\)"/>
    <numFmt numFmtId="165" formatCode="mm/dd/yy"/>
    <numFmt numFmtId="166" formatCode="#0.000_);[Red]\(#0.000\)"/>
    <numFmt numFmtId="169" formatCode="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8"/>
      <name val="Arial"/>
      <family val="2"/>
    </font>
    <font>
      <b/>
      <sz val="9"/>
      <name val="Calibri"/>
      <family val="2"/>
      <scheme val="minor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17" fontId="6" fillId="0" borderId="0" applyBorder="0"/>
  </cellStyleXfs>
  <cellXfs count="48">
    <xf numFmtId="0" fontId="0" fillId="0" borderId="0" xfId="0"/>
    <xf numFmtId="6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6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0" fontId="1" fillId="0" borderId="0" xfId="0" applyFont="1"/>
    <xf numFmtId="2" fontId="1" fillId="0" borderId="0" xfId="0" applyNumberFormat="1" applyFont="1"/>
    <xf numFmtId="0" fontId="0" fillId="0" borderId="1" xfId="0" applyBorder="1"/>
    <xf numFmtId="165" fontId="0" fillId="0" borderId="1" xfId="0" applyNumberFormat="1" applyBorder="1"/>
    <xf numFmtId="6" fontId="0" fillId="0" borderId="1" xfId="0" applyNumberFormat="1" applyBorder="1"/>
    <xf numFmtId="0" fontId="3" fillId="3" borderId="0" xfId="0" applyFont="1" applyFill="1"/>
    <xf numFmtId="6" fontId="3" fillId="3" borderId="0" xfId="0" applyNumberFormat="1" applyFont="1" applyFill="1"/>
    <xf numFmtId="164" fontId="3" fillId="3" borderId="0" xfId="0" applyNumberFormat="1" applyFont="1" applyFill="1"/>
    <xf numFmtId="165" fontId="3" fillId="3" borderId="0" xfId="0" applyNumberFormat="1" applyFont="1" applyFill="1"/>
    <xf numFmtId="166" fontId="3" fillId="3" borderId="0" xfId="0" applyNumberFormat="1" applyFont="1" applyFill="1"/>
    <xf numFmtId="0" fontId="5" fillId="0" borderId="0" xfId="0" applyFont="1"/>
    <xf numFmtId="0" fontId="7" fillId="0" borderId="0" xfId="0" applyFont="1"/>
    <xf numFmtId="6" fontId="1" fillId="0" borderId="0" xfId="0" applyNumberFormat="1" applyFont="1"/>
    <xf numFmtId="164" fontId="0" fillId="0" borderId="1" xfId="0" applyNumberFormat="1" applyBorder="1"/>
    <xf numFmtId="166" fontId="0" fillId="0" borderId="1" xfId="0" applyNumberFormat="1" applyBorder="1"/>
    <xf numFmtId="2" fontId="1" fillId="0" borderId="0" xfId="0" applyNumberFormat="1" applyFont="1" applyAlignment="1">
      <alignment horizontal="center"/>
    </xf>
    <xf numFmtId="0" fontId="9" fillId="0" borderId="1" xfId="6" applyFont="1" applyFill="1" applyBorder="1"/>
    <xf numFmtId="165" fontId="9" fillId="0" borderId="1" xfId="6" applyNumberFormat="1" applyFont="1" applyFill="1" applyBorder="1"/>
    <xf numFmtId="6" fontId="9" fillId="0" borderId="1" xfId="6" applyNumberFormat="1" applyFont="1" applyFill="1" applyBorder="1"/>
    <xf numFmtId="164" fontId="9" fillId="0" borderId="1" xfId="6" applyNumberFormat="1" applyFont="1" applyFill="1" applyBorder="1"/>
    <xf numFmtId="166" fontId="9" fillId="0" borderId="1" xfId="6" applyNumberFormat="1" applyFont="1" applyFill="1" applyBorder="1"/>
    <xf numFmtId="0" fontId="9" fillId="0" borderId="0" xfId="6" applyFont="1" applyFill="1" applyBorder="1"/>
    <xf numFmtId="0" fontId="9" fillId="0" borderId="0" xfId="7" applyFont="1" applyFill="1" applyBorder="1"/>
    <xf numFmtId="0" fontId="9" fillId="0" borderId="0" xfId="7" applyFont="1" applyFill="1" applyBorder="1" applyAlignment="1">
      <alignment horizontal="center"/>
    </xf>
    <xf numFmtId="17" fontId="14" fillId="0" borderId="0" xfId="9" applyFont="1" applyBorder="1" applyAlignment="1">
      <alignment horizontal="center"/>
    </xf>
    <xf numFmtId="17" fontId="13" fillId="0" borderId="0" xfId="9" applyFont="1" applyBorder="1"/>
    <xf numFmtId="169" fontId="13" fillId="0" borderId="0" xfId="9" applyNumberFormat="1" applyFont="1" applyBorder="1" applyProtection="1">
      <protection locked="0"/>
    </xf>
    <xf numFmtId="6" fontId="1" fillId="0" borderId="0" xfId="5" applyNumberFormat="1" applyFont="1" applyFill="1" applyBorder="1"/>
    <xf numFmtId="164" fontId="1" fillId="0" borderId="0" xfId="5" applyNumberFormat="1" applyFont="1" applyFill="1" applyBorder="1"/>
    <xf numFmtId="166" fontId="1" fillId="0" borderId="0" xfId="5" applyNumberFormat="1" applyFont="1" applyFill="1" applyBorder="1"/>
    <xf numFmtId="0" fontId="1" fillId="0" borderId="0" xfId="5" applyFont="1" applyFill="1" applyBorder="1"/>
    <xf numFmtId="0" fontId="1" fillId="0" borderId="0" xfId="0" applyFont="1" applyAlignment="1">
      <alignment horizontal="center"/>
    </xf>
    <xf numFmtId="2" fontId="4" fillId="0" borderId="0" xfId="9" applyNumberFormat="1" applyFont="1" applyBorder="1" applyAlignment="1" applyProtection="1">
      <alignment horizontal="center"/>
      <protection locked="0"/>
    </xf>
    <xf numFmtId="169" fontId="4" fillId="0" borderId="3" xfId="9" applyNumberFormat="1" applyFont="1" applyBorder="1" applyAlignment="1">
      <alignment horizontal="center"/>
    </xf>
    <xf numFmtId="17" fontId="15" fillId="0" borderId="2" xfId="9" applyFont="1" applyBorder="1" applyAlignment="1">
      <alignment horizontal="center"/>
    </xf>
    <xf numFmtId="169" fontId="15" fillId="0" borderId="2" xfId="9" applyNumberFormat="1" applyFont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center"/>
    </xf>
  </cellXfs>
  <cellStyles count="10">
    <cellStyle name="Bad" xfId="6" builtinId="27"/>
    <cellStyle name="Comma 2" xfId="2" xr:uid="{00000000-0005-0000-0000-000001000000}"/>
    <cellStyle name="Currency 2" xfId="3" xr:uid="{00000000-0005-0000-0000-000002000000}"/>
    <cellStyle name="Good" xfId="5" builtinId="26"/>
    <cellStyle name="Neutral" xfId="7" builtinId="28"/>
    <cellStyle name="Neutral 2" xfId="8" xr:uid="{00000000-0005-0000-0000-000033000000}"/>
    <cellStyle name="Normal" xfId="0" builtinId="0"/>
    <cellStyle name="Normal 2" xfId="1" xr:uid="{00000000-0005-0000-0000-000006000000}"/>
    <cellStyle name="Normal_2003 AG AND COMM LAND ECF VALUES" xfId="9" xr:uid="{BA369F85-28A8-456A-9C8F-380CE583D301}"/>
    <cellStyle name="Percent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17"/>
  <sheetViews>
    <sheetView tabSelected="1" workbookViewId="0">
      <selection activeCell="C23" sqref="C23"/>
    </sheetView>
  </sheetViews>
  <sheetFormatPr defaultRowHeight="15" x14ac:dyDescent="0.25"/>
  <cols>
    <col min="1" max="1" width="23" customWidth="1"/>
    <col min="2" max="2" width="25.7109375" bestFit="1" customWidth="1"/>
    <col min="3" max="3" width="22.85546875" style="3" bestFit="1" customWidth="1"/>
    <col min="4" max="5" width="22.85546875" style="1" bestFit="1" customWidth="1"/>
    <col min="6" max="6" width="14.7109375" style="1" bestFit="1" customWidth="1"/>
    <col min="7" max="7" width="12.85546875" style="2" bestFit="1" customWidth="1"/>
    <col min="8" max="8" width="13.42578125" style="1" bestFit="1" customWidth="1"/>
    <col min="9" max="9" width="11" style="1" bestFit="1" customWidth="1"/>
    <col min="10" max="10" width="13.5703125" style="1" bestFit="1" customWidth="1"/>
    <col min="11" max="11" width="12.7109375" style="1" bestFit="1" customWidth="1"/>
    <col min="12" max="12" width="10.7109375" style="4" customWidth="1"/>
    <col min="13" max="13" width="13.7109375" style="1" bestFit="1" customWidth="1"/>
    <col min="14" max="14" width="20.42578125" bestFit="1" customWidth="1"/>
  </cols>
  <sheetData>
    <row r="1" spans="1:52" x14ac:dyDescent="0.2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52" x14ac:dyDescent="0.25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52" x14ac:dyDescent="0.25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52" x14ac:dyDescent="0.25">
      <c r="A4" s="5" t="s">
        <v>0</v>
      </c>
      <c r="B4" s="5" t="s">
        <v>1</v>
      </c>
      <c r="C4" s="9" t="s">
        <v>2</v>
      </c>
      <c r="D4" s="7" t="s">
        <v>3</v>
      </c>
      <c r="E4" s="7" t="s">
        <v>4</v>
      </c>
      <c r="F4" s="7" t="s">
        <v>15</v>
      </c>
      <c r="G4" s="8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10" t="s">
        <v>10</v>
      </c>
      <c r="M4" s="7" t="s">
        <v>11</v>
      </c>
      <c r="N4" s="5" t="s">
        <v>16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2" x14ac:dyDescent="0.25">
      <c r="A5" s="13" t="s">
        <v>17</v>
      </c>
      <c r="B5" s="13" t="s">
        <v>18</v>
      </c>
      <c r="C5" s="14">
        <v>44427</v>
      </c>
      <c r="D5" s="15">
        <v>519000</v>
      </c>
      <c r="E5" s="15">
        <v>519000</v>
      </c>
      <c r="F5" s="15">
        <v>140300</v>
      </c>
      <c r="G5" s="24">
        <f>F5/E5*100</f>
        <v>27.032755298651249</v>
      </c>
      <c r="H5" s="15">
        <v>485847</v>
      </c>
      <c r="I5" s="15">
        <v>328993</v>
      </c>
      <c r="J5" s="15">
        <f>E5-I5</f>
        <v>190007</v>
      </c>
      <c r="K5" s="15">
        <v>142594.545454545</v>
      </c>
      <c r="L5" s="25">
        <f>J5/K5</f>
        <v>1.3324983742843706</v>
      </c>
      <c r="M5" s="15">
        <v>281104</v>
      </c>
      <c r="N5" s="13">
        <v>101</v>
      </c>
    </row>
    <row r="6" spans="1:52" s="33" customFormat="1" x14ac:dyDescent="0.25">
      <c r="A6" s="27" t="s">
        <v>24</v>
      </c>
      <c r="B6" s="27" t="s">
        <v>25</v>
      </c>
      <c r="C6" s="28">
        <v>44708</v>
      </c>
      <c r="D6" s="29">
        <v>420000</v>
      </c>
      <c r="E6" s="29">
        <v>420000</v>
      </c>
      <c r="F6" s="29">
        <v>117600</v>
      </c>
      <c r="G6" s="30">
        <v>28.000000000000004</v>
      </c>
      <c r="H6" s="29">
        <v>438584</v>
      </c>
      <c r="I6" s="29">
        <v>169681</v>
      </c>
      <c r="J6" s="29">
        <v>250319</v>
      </c>
      <c r="K6" s="29">
        <v>253682.078125</v>
      </c>
      <c r="L6" s="31">
        <v>0.98674294159896125</v>
      </c>
      <c r="M6" s="29">
        <v>164714</v>
      </c>
      <c r="N6" s="27">
        <v>101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4"/>
      <c r="AZ6" s="34"/>
    </row>
    <row r="7" spans="1:52" x14ac:dyDescent="0.25">
      <c r="A7" s="13" t="s">
        <v>22</v>
      </c>
      <c r="B7" s="13" t="s">
        <v>23</v>
      </c>
      <c r="C7" s="14">
        <v>44753</v>
      </c>
      <c r="D7" s="15">
        <v>579900</v>
      </c>
      <c r="E7" s="15">
        <v>579900</v>
      </c>
      <c r="F7" s="15">
        <v>168100</v>
      </c>
      <c r="G7" s="24">
        <f t="shared" ref="G7:G9" si="0">F7/E7*100</f>
        <v>28.987756509743058</v>
      </c>
      <c r="H7" s="15">
        <v>421746</v>
      </c>
      <c r="I7" s="15">
        <v>134670</v>
      </c>
      <c r="J7" s="15">
        <f t="shared" ref="J7:J9" si="1">E7-I7</f>
        <v>445230</v>
      </c>
      <c r="K7" s="15">
        <v>269082.09232954541</v>
      </c>
      <c r="L7" s="25">
        <f t="shared" ref="L7:L9" si="2">J7/K7</f>
        <v>1.6546251597253296</v>
      </c>
      <c r="M7" s="15">
        <v>127928</v>
      </c>
      <c r="N7" s="13">
        <v>101</v>
      </c>
    </row>
    <row r="8" spans="1:52" x14ac:dyDescent="0.25">
      <c r="A8" s="13" t="s">
        <v>28</v>
      </c>
      <c r="B8" s="13" t="s">
        <v>29</v>
      </c>
      <c r="C8" s="14">
        <v>44599</v>
      </c>
      <c r="D8" s="15">
        <v>280000</v>
      </c>
      <c r="E8" s="15">
        <v>280000</v>
      </c>
      <c r="F8" s="15">
        <v>131500</v>
      </c>
      <c r="G8" s="24">
        <v>46.96</v>
      </c>
      <c r="H8" s="15">
        <v>411123</v>
      </c>
      <c r="I8" s="15">
        <v>103207</v>
      </c>
      <c r="J8" s="15">
        <v>176793</v>
      </c>
      <c r="K8" s="15">
        <v>303366</v>
      </c>
      <c r="L8" s="25">
        <v>0.57999999999999996</v>
      </c>
      <c r="M8" s="15">
        <v>67809</v>
      </c>
      <c r="N8" s="13">
        <v>101</v>
      </c>
    </row>
    <row r="9" spans="1:52" x14ac:dyDescent="0.25">
      <c r="A9" s="13" t="s">
        <v>19</v>
      </c>
      <c r="B9" s="13" t="s">
        <v>20</v>
      </c>
      <c r="C9" s="14">
        <v>44505</v>
      </c>
      <c r="D9" s="15">
        <v>310000</v>
      </c>
      <c r="E9" s="15">
        <v>310000</v>
      </c>
      <c r="F9" s="15">
        <v>127500</v>
      </c>
      <c r="G9" s="24">
        <f t="shared" si="0"/>
        <v>41.12903225806452</v>
      </c>
      <c r="H9" s="15">
        <v>289844</v>
      </c>
      <c r="I9" s="15">
        <v>145962</v>
      </c>
      <c r="J9" s="15">
        <f t="shared" si="1"/>
        <v>164038</v>
      </c>
      <c r="K9" s="15">
        <v>134318.76633522729</v>
      </c>
      <c r="L9" s="25">
        <f t="shared" si="2"/>
        <v>1.2212589832056726</v>
      </c>
      <c r="M9" s="15">
        <v>145962</v>
      </c>
      <c r="N9" s="13">
        <v>101</v>
      </c>
    </row>
    <row r="10" spans="1:52" x14ac:dyDescent="0.25">
      <c r="A10" s="16"/>
      <c r="B10" s="16"/>
      <c r="C10" s="19" t="s">
        <v>12</v>
      </c>
      <c r="D10" s="17">
        <f>SUM(D5:D9)</f>
        <v>2108900</v>
      </c>
      <c r="E10" s="17">
        <f>SUM(E5:E9)</f>
        <v>2108900</v>
      </c>
      <c r="F10" s="17">
        <f>SUM(F5:F9)</f>
        <v>685000</v>
      </c>
      <c r="G10" s="18"/>
      <c r="H10" s="17">
        <f>SUM(H5:H9)</f>
        <v>2047144</v>
      </c>
      <c r="I10" s="17"/>
      <c r="J10" s="17">
        <f>SUM(J5:J9)</f>
        <v>1226387</v>
      </c>
      <c r="K10" s="17">
        <f>SUM(K5:K9)</f>
        <v>1103043.4822443177</v>
      </c>
      <c r="L10" s="20"/>
      <c r="M10" s="17"/>
      <c r="N10" s="16"/>
      <c r="AX10" s="6"/>
    </row>
    <row r="11" spans="1:52" x14ac:dyDescent="0.25">
      <c r="A11" s="16"/>
      <c r="B11" s="16"/>
      <c r="C11" s="19"/>
      <c r="D11" s="17"/>
      <c r="E11" s="17"/>
      <c r="F11" s="17"/>
      <c r="G11" s="18"/>
      <c r="H11" s="17"/>
      <c r="I11" s="17"/>
      <c r="J11" s="17"/>
      <c r="K11" s="17" t="s">
        <v>13</v>
      </c>
      <c r="L11" s="20">
        <f>J10/K10</f>
        <v>1.1118210838839466</v>
      </c>
      <c r="M11" s="17"/>
      <c r="N11" s="16"/>
      <c r="AX11" s="6"/>
    </row>
    <row r="12" spans="1:52" ht="15.75" thickBot="1" x14ac:dyDescent="0.3">
      <c r="A12" s="16"/>
      <c r="B12" s="16"/>
      <c r="C12" s="19"/>
      <c r="D12" s="17"/>
      <c r="E12" s="17"/>
      <c r="F12" s="17"/>
      <c r="G12" s="18"/>
      <c r="H12" s="17"/>
      <c r="I12" s="17"/>
      <c r="J12" s="17"/>
      <c r="K12" s="17" t="s">
        <v>14</v>
      </c>
      <c r="L12" s="20">
        <f>AVERAGE(L5:L9)</f>
        <v>1.1550250917628666</v>
      </c>
      <c r="M12" s="17"/>
      <c r="N12" s="16"/>
      <c r="AX12" s="6"/>
    </row>
    <row r="13" spans="1:52" s="11" customFormat="1" ht="15.75" thickBot="1" x14ac:dyDescent="0.3">
      <c r="A13" s="45" t="s">
        <v>26</v>
      </c>
      <c r="B13" s="46">
        <v>1.0149999999999999</v>
      </c>
      <c r="C13" s="44" t="s">
        <v>31</v>
      </c>
      <c r="D13" s="43"/>
      <c r="E13" s="43"/>
      <c r="F13" s="38"/>
      <c r="G13" s="39"/>
      <c r="H13" s="38"/>
      <c r="I13" s="38"/>
      <c r="J13" s="38"/>
      <c r="K13" s="38"/>
      <c r="L13" s="40"/>
      <c r="M13" s="38"/>
      <c r="N13" s="41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</row>
    <row r="14" spans="1:52" x14ac:dyDescent="0.25">
      <c r="A14" s="36"/>
      <c r="B14" s="37"/>
      <c r="C14" s="35"/>
      <c r="D14" s="35"/>
      <c r="E14" s="35"/>
      <c r="F14"/>
      <c r="G14"/>
      <c r="H14"/>
      <c r="I14"/>
      <c r="J14"/>
      <c r="K14"/>
    </row>
    <row r="15" spans="1:52" x14ac:dyDescent="0.25">
      <c r="A15" s="23" t="s">
        <v>32</v>
      </c>
      <c r="B15" s="26"/>
      <c r="C15" s="11"/>
      <c r="D15"/>
      <c r="E15"/>
      <c r="F15"/>
      <c r="G15"/>
      <c r="H15"/>
      <c r="I15"/>
      <c r="J15"/>
      <c r="K15"/>
    </row>
    <row r="16" spans="1:52" x14ac:dyDescent="0.25">
      <c r="A16" s="11"/>
      <c r="B16" s="12"/>
      <c r="C16" s="21"/>
      <c r="D16" s="22"/>
      <c r="E16"/>
      <c r="F16"/>
      <c r="G16"/>
      <c r="H16"/>
      <c r="I16"/>
      <c r="J16"/>
      <c r="K16"/>
    </row>
    <row r="17" spans="1:11" x14ac:dyDescent="0.25">
      <c r="A17" s="11"/>
      <c r="B17" s="12"/>
      <c r="C17" s="21"/>
      <c r="D17" s="22"/>
      <c r="E17"/>
      <c r="F17"/>
      <c r="G17"/>
      <c r="H17"/>
      <c r="I17"/>
      <c r="J17"/>
      <c r="K17"/>
    </row>
  </sheetData>
  <mergeCells count="3">
    <mergeCell ref="A1:N1"/>
    <mergeCell ref="A2:N2"/>
    <mergeCell ref="A3:N3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Ravenna AG ECF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Long, Shannon</dc:creator>
  <cp:lastModifiedBy>sheryl a moss</cp:lastModifiedBy>
  <cp:lastPrinted>2024-02-24T00:07:19Z</cp:lastPrinted>
  <dcterms:created xsi:type="dcterms:W3CDTF">2018-11-16T17:07:24Z</dcterms:created>
  <dcterms:modified xsi:type="dcterms:W3CDTF">2024-03-03T22:47:28Z</dcterms:modified>
</cp:coreProperties>
</file>