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1BA4483B-8B57-4B4B-B845-6BFB04A0B16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avenna ECF" sheetId="9" r:id="rId1"/>
    <sheet name="Sheet1" sheetId="12" r:id="rId2"/>
    <sheet name="Sheet2" sheetId="13" r:id="rId3"/>
    <sheet name="Sheet3" sheetId="1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8" i="9" l="1"/>
  <c r="L56" i="9"/>
  <c r="K56" i="9"/>
  <c r="G56" i="9"/>
  <c r="F56" i="9"/>
  <c r="M50" i="9"/>
  <c r="L48" i="9"/>
  <c r="K48" i="9"/>
  <c r="G48" i="9"/>
  <c r="F48" i="9"/>
  <c r="M49" i="9" l="1"/>
  <c r="H49" i="9"/>
  <c r="M57" i="9"/>
</calcChain>
</file>

<file path=xl/sharedStrings.xml><?xml version="1.0" encoding="utf-8"?>
<sst xmlns="http://schemas.openxmlformats.org/spreadsheetml/2006/main" count="130" uniqueCount="109">
  <si>
    <t>PARCEL NUMBER</t>
  </si>
  <si>
    <t>CLASS</t>
  </si>
  <si>
    <t>ADDRESS</t>
  </si>
  <si>
    <t>SALE DATE</t>
  </si>
  <si>
    <t>SALE PRICE</t>
  </si>
  <si>
    <t>ADJ SALE PRICE</t>
  </si>
  <si>
    <t>PREV ASSESSMENT</t>
  </si>
  <si>
    <t>PREV ASSESS/ADJ. SALE RATIO</t>
  </si>
  <si>
    <t>CURRENT APPRAISAL</t>
  </si>
  <si>
    <t>LAND + YARD IMPS</t>
  </si>
  <si>
    <t>BUILDING RESIDUAL</t>
  </si>
  <si>
    <t>CURRENT COST MANUAL</t>
  </si>
  <si>
    <t>E.C.F.</t>
  </si>
  <si>
    <t>Totals</t>
  </si>
  <si>
    <t>Sales Ratio</t>
  </si>
  <si>
    <t>ECF</t>
  </si>
  <si>
    <t>AVG ECF</t>
  </si>
  <si>
    <t>RESULTS</t>
  </si>
  <si>
    <t>Commercial</t>
  </si>
  <si>
    <t>Industrial</t>
  </si>
  <si>
    <t>43-725-001-0009-00</t>
  </si>
  <si>
    <t>12521 CROCKERY CRK DR</t>
  </si>
  <si>
    <t>10-005-400-0037-00</t>
  </si>
  <si>
    <t>1509 HOLTON RD</t>
  </si>
  <si>
    <t>07-600-000-0012-00</t>
  </si>
  <si>
    <t>3345 WHITEHALL RD</t>
  </si>
  <si>
    <t>11-030-200-0019-00</t>
  </si>
  <si>
    <t>4775 E APPLE AVE</t>
  </si>
  <si>
    <t>22-570-052-0003-00</t>
  </si>
  <si>
    <t>511 E COLBY ST</t>
  </si>
  <si>
    <t>06-122-400-0006-00</t>
  </si>
  <si>
    <t>4195 N WEBER RD</t>
  </si>
  <si>
    <t>02-016-200-0005-00</t>
  </si>
  <si>
    <t>10130 US 31</t>
  </si>
  <si>
    <t>06-131-100-0002-00</t>
  </si>
  <si>
    <t>2998 SCENIC DR</t>
  </si>
  <si>
    <t>07-030-400-0030-00</t>
  </si>
  <si>
    <t>3000 WHITEHALL RD</t>
  </si>
  <si>
    <t>07-035-100-0037-00</t>
  </si>
  <si>
    <t>2675 HOLTON RD</t>
  </si>
  <si>
    <t>11-020-400-0006-00</t>
  </si>
  <si>
    <t>5270 E APPLE AVE</t>
  </si>
  <si>
    <t>11-021-100-0015-00</t>
  </si>
  <si>
    <t>420 S WOLF LAKE RD</t>
  </si>
  <si>
    <t>11-026-100-0001-00</t>
  </si>
  <si>
    <t>7211 E APPLE AVE</t>
  </si>
  <si>
    <t>11-027-200-0012-00</t>
  </si>
  <si>
    <t>1005 S MAPLE ISLAND RD</t>
  </si>
  <si>
    <t>11-029-200-0026-00</t>
  </si>
  <si>
    <t>5329 E APPLE AVE</t>
  </si>
  <si>
    <t>11-030-100-0011-00</t>
  </si>
  <si>
    <t>4295 E APPLE AVE</t>
  </si>
  <si>
    <t>11-360-016-0001-00</t>
  </si>
  <si>
    <t>5581 WASHINGTON AVE</t>
  </si>
  <si>
    <t>22-220-017-0007-00</t>
  </si>
  <si>
    <t>117 W COLBY ST</t>
  </si>
  <si>
    <t>23-168-049-0002-10</t>
  </si>
  <si>
    <t>702 HOLTON RD</t>
  </si>
  <si>
    <t>23-585-017-0008-00</t>
  </si>
  <si>
    <t>1906 MILLS AVE</t>
  </si>
  <si>
    <t>21-029-100-0014-00</t>
  </si>
  <si>
    <t>8223 COOK ST</t>
  </si>
  <si>
    <t>41-150-031-0001-00</t>
  </si>
  <si>
    <t>169 W PARK ST</t>
  </si>
  <si>
    <t>02-016-200-0016-00</t>
  </si>
  <si>
    <t>4051 FRUITVALE RD</t>
  </si>
  <si>
    <t>02-016-400-0001-00</t>
  </si>
  <si>
    <t>9760 US 31</t>
  </si>
  <si>
    <t>07-013-200-0011-10</t>
  </si>
  <si>
    <t>5340 HOLTON RD</t>
  </si>
  <si>
    <t>09-001-200-0035-00</t>
  </si>
  <si>
    <t>2165 WHITEHALL RD</t>
  </si>
  <si>
    <t>09-012-200-0030-00</t>
  </si>
  <si>
    <t>1343 WHITEHALL RD</t>
  </si>
  <si>
    <t>10-007-100-0003-00</t>
  </si>
  <si>
    <t>1362 WHITEHALL RD</t>
  </si>
  <si>
    <t>10-215-000-0006-00</t>
  </si>
  <si>
    <t>1888 HOLTON RD</t>
  </si>
  <si>
    <t>10-880-000-0005-00</t>
  </si>
  <si>
    <t>1492 HOLTON RD</t>
  </si>
  <si>
    <t>11-029-100-0009-00</t>
  </si>
  <si>
    <t>4993 E APPLE AVE</t>
  </si>
  <si>
    <t>11-031-200-0020-00</t>
  </si>
  <si>
    <t>4784 E EVANSTON AVE</t>
  </si>
  <si>
    <t>11-140-000-0003-00</t>
  </si>
  <si>
    <t>5129 E APPLE AVE</t>
  </si>
  <si>
    <t>15-101-200-0019-00</t>
  </si>
  <si>
    <t>2926 S MILL IRON RD</t>
  </si>
  <si>
    <t>15-111-200-0003-00</t>
  </si>
  <si>
    <t>2901 HTS RAVENNA RD</t>
  </si>
  <si>
    <t>15-123-100-0013-00</t>
  </si>
  <si>
    <t>5200 SHORT ST</t>
  </si>
  <si>
    <t>21-161-013-0013-00</t>
  </si>
  <si>
    <t>8725 WATER ST</t>
  </si>
  <si>
    <t>22-220-016-0010-00</t>
  </si>
  <si>
    <t>115 E COLBY ST</t>
  </si>
  <si>
    <t>22-220-023-0012-00</t>
  </si>
  <si>
    <t>204 S ELIZABETH ST</t>
  </si>
  <si>
    <t>23-168-072-0001-80</t>
  </si>
  <si>
    <t>360 RUDDIMAN DR</t>
  </si>
  <si>
    <t>23-585-007-0017-00</t>
  </si>
  <si>
    <t>1826 RUDDIMAN DR</t>
  </si>
  <si>
    <t xml:space="preserve">Ravenna Township </t>
  </si>
  <si>
    <t>Commercial/Industrial ECF Analysis</t>
  </si>
  <si>
    <t>4-1-2021 thru 3-31-2023</t>
  </si>
  <si>
    <t>White River Twp, Montague Twp, Whitehall Twp, Blue Lake Twp, Holton Twp, Fruitland Twp, Dalton Twp, Cedar Creek Twp, Laketon Twp, Muskegon Twp</t>
  </si>
  <si>
    <t>Egelston Twp,Moorland Twp,Casnovia Twp,Fruitport Twp,Sullivan Twp,Ravenna Twp,City of North Muskegon,City of Whitehall,City of Montague,Village of Ravenna,Village of Casnovia</t>
  </si>
  <si>
    <t xml:space="preserve">46 commercial sales in time frame; Indicated Commercial ECF of .76which an ECF of .755 is utilized, which is a slight increase from .75 in 2023. </t>
  </si>
  <si>
    <t>There were  2 industrial sales during time frame with indicated ECF of 1.18. Therefore, an ECF of .82 (Increase from.795 from 2023) is utilized.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</si>
</sst>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0.00_);[Red]\(#0.00\)"/>
    <numFmt numFmtId="165" formatCode="mm/dd/yy"/>
    <numFmt numFmtId="166" formatCode="#0.000_);[Red]\(#0.000\)"/>
    <numFmt numFmtId="167" formatCode="&quot;$&quot;#,##0"/>
    <numFmt numFmtId="168" formatCode="_(* #,##0.0000_);_(* \(#,##0.0000\);_(* &quot;-&quot;??_);_(@_)"/>
    <numFmt numFmtId="169" formatCode="0.0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" fontId="1" fillId="0" borderId="0" applyBorder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76">
    <xf numFmtId="0" fontId="0" fillId="0" borderId="0" xfId="0"/>
    <xf numFmtId="0" fontId="4" fillId="0" borderId="0" xfId="0" applyFont="1"/>
    <xf numFmtId="0" fontId="7" fillId="0" borderId="0" xfId="0" applyFont="1"/>
    <xf numFmtId="0" fontId="6" fillId="0" borderId="0" xfId="0" applyFont="1"/>
    <xf numFmtId="2" fontId="6" fillId="0" borderId="0" xfId="0" applyNumberFormat="1" applyFont="1"/>
    <xf numFmtId="17" fontId="2" fillId="0" borderId="0" xfId="4" applyFont="1" applyAlignment="1">
      <alignment horizontal="center"/>
    </xf>
    <xf numFmtId="17" fontId="2" fillId="0" borderId="0" xfId="4" applyFont="1"/>
    <xf numFmtId="167" fontId="2" fillId="0" borderId="0" xfId="4" applyNumberFormat="1" applyFont="1" applyAlignment="1">
      <alignment horizontal="center"/>
    </xf>
    <xf numFmtId="3" fontId="2" fillId="0" borderId="0" xfId="4" applyNumberFormat="1" applyFont="1" applyAlignment="1">
      <alignment horizontal="center"/>
    </xf>
    <xf numFmtId="3" fontId="2" fillId="0" borderId="0" xfId="4" applyNumberFormat="1" applyFont="1"/>
    <xf numFmtId="49" fontId="3" fillId="0" borderId="0" xfId="4" applyNumberFormat="1" applyFont="1" applyAlignment="1">
      <alignment horizontal="center"/>
    </xf>
    <xf numFmtId="17" fontId="3" fillId="0" borderId="0" xfId="4" applyFont="1" applyAlignment="1">
      <alignment horizontal="center"/>
    </xf>
    <xf numFmtId="17" fontId="5" fillId="2" borderId="1" xfId="4" applyFont="1" applyFill="1" applyBorder="1" applyAlignment="1">
      <alignment horizontal="center" wrapText="1"/>
    </xf>
    <xf numFmtId="49" fontId="5" fillId="2" borderId="1" xfId="4" applyNumberFormat="1" applyFont="1" applyFill="1" applyBorder="1" applyAlignment="1">
      <alignment horizontal="center" wrapText="1"/>
    </xf>
    <xf numFmtId="167" fontId="5" fillId="2" borderId="1" xfId="4" applyNumberFormat="1" applyFont="1" applyFill="1" applyBorder="1" applyAlignment="1">
      <alignment horizontal="center" wrapText="1"/>
    </xf>
    <xf numFmtId="6" fontId="5" fillId="4" borderId="1" xfId="0" applyNumberFormat="1" applyFont="1" applyFill="1" applyBorder="1" applyAlignment="1">
      <alignment horizontal="center" wrapText="1"/>
    </xf>
    <xf numFmtId="3" fontId="5" fillId="2" borderId="1" xfId="4" applyNumberFormat="1" applyFont="1" applyFill="1" applyBorder="1" applyAlignment="1">
      <alignment horizontal="center" wrapText="1"/>
    </xf>
    <xf numFmtId="168" fontId="5" fillId="2" borderId="1" xfId="2" applyNumberFormat="1" applyFont="1" applyFill="1" applyBorder="1" applyAlignment="1">
      <alignment horizontal="center" wrapText="1"/>
    </xf>
    <xf numFmtId="17" fontId="3" fillId="0" borderId="0" xfId="4" applyFont="1" applyBorder="1"/>
    <xf numFmtId="2" fontId="3" fillId="0" borderId="0" xfId="4" applyNumberFormat="1" applyFont="1" applyBorder="1" applyProtection="1">
      <protection locked="0"/>
    </xf>
    <xf numFmtId="0" fontId="0" fillId="6" borderId="0" xfId="0" applyFill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8" fillId="6" borderId="0" xfId="0" applyFont="1" applyFill="1"/>
    <xf numFmtId="0" fontId="9" fillId="6" borderId="0" xfId="1" applyFont="1" applyFill="1"/>
    <xf numFmtId="17" fontId="12" fillId="0" borderId="0" xfId="4" applyFont="1" applyBorder="1"/>
    <xf numFmtId="2" fontId="12" fillId="0" borderId="0" xfId="4" applyNumberFormat="1" applyFont="1" applyBorder="1" applyProtection="1">
      <protection locked="0"/>
    </xf>
    <xf numFmtId="17" fontId="12" fillId="0" borderId="0" xfId="4" applyFont="1" applyAlignment="1">
      <alignment horizontal="center"/>
    </xf>
    <xf numFmtId="49" fontId="12" fillId="0" borderId="0" xfId="4" applyNumberFormat="1" applyFont="1" applyAlignment="1">
      <alignment horizontal="center"/>
    </xf>
    <xf numFmtId="167" fontId="13" fillId="0" borderId="0" xfId="4" applyNumberFormat="1" applyFont="1" applyAlignment="1">
      <alignment horizontal="center"/>
    </xf>
    <xf numFmtId="3" fontId="13" fillId="0" borderId="0" xfId="4" applyNumberFormat="1" applyFont="1" applyAlignment="1">
      <alignment horizontal="center"/>
    </xf>
    <xf numFmtId="3" fontId="13" fillId="0" borderId="0" xfId="4" applyNumberFormat="1" applyFont="1"/>
    <xf numFmtId="17" fontId="13" fillId="0" borderId="0" xfId="4" applyFont="1"/>
    <xf numFmtId="17" fontId="13" fillId="0" borderId="0" xfId="4" applyFont="1" applyAlignment="1">
      <alignment horizontal="center"/>
    </xf>
    <xf numFmtId="0" fontId="8" fillId="0" borderId="0" xfId="0" applyFont="1"/>
    <xf numFmtId="17" fontId="12" fillId="3" borderId="4" xfId="4" applyFont="1" applyFill="1" applyBorder="1" applyAlignment="1">
      <alignment horizontal="center"/>
    </xf>
    <xf numFmtId="17" fontId="12" fillId="3" borderId="5" xfId="4" applyFont="1" applyFill="1" applyBorder="1" applyAlignment="1">
      <alignment horizontal="center"/>
    </xf>
    <xf numFmtId="17" fontId="12" fillId="6" borderId="0" xfId="4" applyFont="1" applyFill="1" applyBorder="1" applyAlignment="1">
      <alignment horizontal="center"/>
    </xf>
    <xf numFmtId="17" fontId="14" fillId="6" borderId="0" xfId="4" applyFont="1" applyFill="1" applyBorder="1" applyAlignment="1">
      <alignment horizontal="center"/>
    </xf>
    <xf numFmtId="3" fontId="13" fillId="0" borderId="0" xfId="4" applyNumberFormat="1" applyFont="1" applyProtection="1">
      <protection locked="0"/>
    </xf>
    <xf numFmtId="3" fontId="13" fillId="0" borderId="0" xfId="4" applyNumberFormat="1" applyFont="1" applyAlignment="1" applyProtection="1">
      <alignment horizontal="center"/>
      <protection locked="0"/>
    </xf>
    <xf numFmtId="17" fontId="13" fillId="0" borderId="0" xfId="4" applyFont="1" applyProtection="1">
      <protection locked="0"/>
    </xf>
    <xf numFmtId="17" fontId="12" fillId="0" borderId="6" xfId="4" applyFont="1" applyBorder="1"/>
    <xf numFmtId="169" fontId="12" fillId="0" borderId="7" xfId="4" applyNumberFormat="1" applyFont="1" applyBorder="1" applyProtection="1">
      <protection locked="0"/>
    </xf>
    <xf numFmtId="17" fontId="15" fillId="0" borderId="0" xfId="4" applyFont="1" applyBorder="1" applyAlignment="1">
      <alignment horizontal="center"/>
    </xf>
    <xf numFmtId="2" fontId="15" fillId="0" borderId="0" xfId="4" applyNumberFormat="1" applyFont="1" applyBorder="1" applyAlignment="1" applyProtection="1">
      <alignment horizontal="center"/>
      <protection locked="0"/>
    </xf>
    <xf numFmtId="17" fontId="12" fillId="0" borderId="8" xfId="4" applyFont="1" applyBorder="1"/>
    <xf numFmtId="2" fontId="12" fillId="0" borderId="9" xfId="4" applyNumberFormat="1" applyFont="1" applyBorder="1" applyProtection="1">
      <protection locked="0"/>
    </xf>
    <xf numFmtId="0" fontId="16" fillId="0" borderId="0" xfId="0" applyFont="1"/>
    <xf numFmtId="0" fontId="16" fillId="0" borderId="0" xfId="0" applyFont="1" applyAlignment="1">
      <alignment horizontal="center"/>
    </xf>
    <xf numFmtId="165" fontId="16" fillId="0" borderId="0" xfId="0" applyNumberFormat="1" applyFont="1" applyAlignment="1">
      <alignment horizontal="center"/>
    </xf>
    <xf numFmtId="6" fontId="16" fillId="0" borderId="0" xfId="0" applyNumberFormat="1" applyFont="1"/>
    <xf numFmtId="164" fontId="16" fillId="0" borderId="0" xfId="0" applyNumberFormat="1" applyFont="1"/>
    <xf numFmtId="166" fontId="16" fillId="0" borderId="0" xfId="0" applyNumberFormat="1" applyFont="1"/>
    <xf numFmtId="0" fontId="17" fillId="5" borderId="1" xfId="0" applyFont="1" applyFill="1" applyBorder="1"/>
    <xf numFmtId="167" fontId="17" fillId="5" borderId="1" xfId="0" applyNumberFormat="1" applyFont="1" applyFill="1" applyBorder="1"/>
    <xf numFmtId="2" fontId="17" fillId="5" borderId="1" xfId="0" applyNumberFormat="1" applyFont="1" applyFill="1" applyBorder="1"/>
    <xf numFmtId="6" fontId="18" fillId="5" borderId="1" xfId="0" applyNumberFormat="1" applyFont="1" applyFill="1" applyBorder="1"/>
    <xf numFmtId="167" fontId="17" fillId="5" borderId="3" xfId="0" applyNumberFormat="1" applyFont="1" applyFill="1" applyBorder="1"/>
    <xf numFmtId="2" fontId="17" fillId="5" borderId="2" xfId="0" applyNumberFormat="1" applyFont="1" applyFill="1" applyBorder="1"/>
    <xf numFmtId="0" fontId="17" fillId="0" borderId="0" xfId="0" applyFont="1"/>
    <xf numFmtId="2" fontId="17" fillId="0" borderId="0" xfId="0" applyNumberFormat="1" applyFont="1"/>
    <xf numFmtId="17" fontId="19" fillId="2" borderId="1" xfId="4" applyFont="1" applyFill="1" applyBorder="1" applyAlignment="1">
      <alignment horizontal="center" wrapText="1"/>
    </xf>
    <xf numFmtId="17" fontId="19" fillId="2" borderId="1" xfId="4" applyFont="1" applyFill="1" applyBorder="1" applyAlignment="1">
      <alignment wrapText="1"/>
    </xf>
    <xf numFmtId="49" fontId="19" fillId="2" borderId="1" xfId="4" applyNumberFormat="1" applyFont="1" applyFill="1" applyBorder="1" applyAlignment="1">
      <alignment horizontal="center" wrapText="1"/>
    </xf>
    <xf numFmtId="167" fontId="19" fillId="2" borderId="1" xfId="4" applyNumberFormat="1" applyFont="1" applyFill="1" applyBorder="1" applyAlignment="1">
      <alignment horizontal="center" wrapText="1"/>
    </xf>
    <xf numFmtId="6" fontId="19" fillId="4" borderId="1" xfId="0" applyNumberFormat="1" applyFont="1" applyFill="1" applyBorder="1" applyAlignment="1">
      <alignment horizontal="center" wrapText="1"/>
    </xf>
    <xf numFmtId="3" fontId="19" fillId="2" borderId="1" xfId="4" applyNumberFormat="1" applyFont="1" applyFill="1" applyBorder="1" applyAlignment="1">
      <alignment horizontal="center" wrapText="1"/>
    </xf>
    <xf numFmtId="3" fontId="19" fillId="2" borderId="3" xfId="4" applyNumberFormat="1" applyFont="1" applyFill="1" applyBorder="1" applyAlignment="1">
      <alignment horizontal="center" wrapText="1"/>
    </xf>
    <xf numFmtId="6" fontId="17" fillId="5" borderId="1" xfId="0" applyNumberFormat="1" applyFont="1" applyFill="1" applyBorder="1"/>
    <xf numFmtId="6" fontId="16" fillId="5" borderId="0" xfId="0" applyNumberFormat="1" applyFont="1" applyFill="1"/>
    <xf numFmtId="164" fontId="16" fillId="5" borderId="0" xfId="0" applyNumberFormat="1" applyFont="1" applyFill="1"/>
    <xf numFmtId="0" fontId="17" fillId="5" borderId="3" xfId="0" applyFont="1" applyFill="1" applyBorder="1"/>
    <xf numFmtId="164" fontId="17" fillId="5" borderId="1" xfId="0" applyNumberFormat="1" applyFont="1" applyFill="1" applyBorder="1" applyAlignment="1">
      <alignment horizontal="right"/>
    </xf>
    <xf numFmtId="168" fontId="19" fillId="2" borderId="10" xfId="2" applyNumberFormat="1" applyFont="1" applyFill="1" applyBorder="1" applyAlignment="1">
      <alignment horizontal="center" wrapText="1"/>
    </xf>
  </cellXfs>
  <cellStyles count="8">
    <cellStyle name="Comma 2" xfId="2" xr:uid="{00000000-0005-0000-0000-000000000000}"/>
    <cellStyle name="Currency 2" xfId="3" xr:uid="{00000000-0005-0000-0000-000001000000}"/>
    <cellStyle name="Normal" xfId="0" builtinId="0"/>
    <cellStyle name="Normal 2" xfId="1" xr:uid="{00000000-0005-0000-0000-000004000000}"/>
    <cellStyle name="Normal 2 2" xfId="6" xr:uid="{00000000-0005-0000-0000-000005000000}"/>
    <cellStyle name="Normal 3" xfId="7" xr:uid="{00000000-0005-0000-0000-000006000000}"/>
    <cellStyle name="Normal_2003 AG AND COMM LAND ECF VALUES" xfId="4" xr:uid="{00000000-0005-0000-0000-000007000000}"/>
    <cellStyle name="Percent 2" xfId="5" xr:uid="{00000000-0005-0000-0000-000008000000}"/>
  </cellStyles>
  <dxfs count="0"/>
  <tableStyles count="0" defaultTableStyle="TableStyleMedium2" defaultPivotStyle="PivotStyleLight16"/>
  <colors>
    <mruColors>
      <color rgb="FFCC3399"/>
      <color rgb="FF0000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R86"/>
  <sheetViews>
    <sheetView tabSelected="1" zoomScaleNormal="100" zoomScaleSheetLayoutView="10" zoomScalePageLayoutView="80" workbookViewId="0">
      <selection activeCell="C58" sqref="C58"/>
    </sheetView>
  </sheetViews>
  <sheetFormatPr defaultRowHeight="15" x14ac:dyDescent="0.25"/>
  <cols>
    <col min="1" max="1" width="20.85546875" customWidth="1"/>
    <col min="3" max="3" width="25.85546875" customWidth="1"/>
    <col min="4" max="4" width="22.140625" customWidth="1"/>
    <col min="5" max="5" width="22.42578125" customWidth="1"/>
    <col min="6" max="6" width="23.140625" customWidth="1"/>
    <col min="7" max="7" width="16.7109375" customWidth="1"/>
    <col min="8" max="8" width="11.5703125" customWidth="1"/>
    <col min="9" max="9" width="13.85546875" customWidth="1"/>
    <col min="10" max="10" width="12.85546875" customWidth="1"/>
    <col min="11" max="11" width="16.7109375" customWidth="1"/>
    <col min="12" max="12" width="15.7109375" customWidth="1"/>
  </cols>
  <sheetData>
    <row r="1" spans="1:44" s="22" customFormat="1" ht="21" x14ac:dyDescent="0.35">
      <c r="A1" s="22" t="s">
        <v>102</v>
      </c>
    </row>
    <row r="2" spans="1:44" s="23" customFormat="1" ht="21" x14ac:dyDescent="0.35">
      <c r="A2" s="22" t="s">
        <v>103</v>
      </c>
    </row>
    <row r="3" spans="1:44" s="23" customFormat="1" ht="21" x14ac:dyDescent="0.35">
      <c r="A3" s="22" t="s">
        <v>104</v>
      </c>
    </row>
    <row r="4" spans="1:44" s="24" customFormat="1" ht="15.75" x14ac:dyDescent="0.25">
      <c r="A4" s="25" t="s">
        <v>105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44" s="21" customFormat="1" ht="15.75" x14ac:dyDescent="0.25">
      <c r="A5" s="21" t="s">
        <v>106</v>
      </c>
    </row>
    <row r="6" spans="1:44" ht="36.75" x14ac:dyDescent="0.25">
      <c r="A6" s="12" t="s">
        <v>0</v>
      </c>
      <c r="B6" s="12" t="s">
        <v>1</v>
      </c>
      <c r="C6" s="12" t="s">
        <v>2</v>
      </c>
      <c r="D6" s="13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5" t="s">
        <v>9</v>
      </c>
      <c r="K6" s="16" t="s">
        <v>10</v>
      </c>
      <c r="L6" s="16" t="s">
        <v>11</v>
      </c>
      <c r="M6" s="17" t="s">
        <v>12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8.75" x14ac:dyDescent="0.3">
      <c r="A7" s="49" t="s">
        <v>92</v>
      </c>
      <c r="B7" s="50">
        <v>201</v>
      </c>
      <c r="C7" s="49" t="s">
        <v>93</v>
      </c>
      <c r="D7" s="51">
        <v>44952</v>
      </c>
      <c r="E7" s="52">
        <v>120000</v>
      </c>
      <c r="F7" s="52">
        <v>120000</v>
      </c>
      <c r="G7" s="52">
        <v>50400</v>
      </c>
      <c r="H7" s="53">
        <v>42</v>
      </c>
      <c r="I7" s="52">
        <v>127773</v>
      </c>
      <c r="J7" s="52">
        <v>44259</v>
      </c>
      <c r="K7" s="52">
        <v>75741</v>
      </c>
      <c r="L7" s="52">
        <v>105713.92405</v>
      </c>
      <c r="M7" s="54">
        <v>0.71647137007397843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ht="18.75" x14ac:dyDescent="0.3">
      <c r="A8" s="49" t="s">
        <v>100</v>
      </c>
      <c r="B8" s="50">
        <v>201</v>
      </c>
      <c r="C8" s="49" t="s">
        <v>101</v>
      </c>
      <c r="D8" s="51">
        <v>44858</v>
      </c>
      <c r="E8" s="52">
        <v>105000</v>
      </c>
      <c r="F8" s="52">
        <v>105000</v>
      </c>
      <c r="G8" s="52">
        <v>83600</v>
      </c>
      <c r="H8" s="53">
        <v>79.61904761904762</v>
      </c>
      <c r="I8" s="52">
        <v>121728</v>
      </c>
      <c r="J8" s="52">
        <v>50419</v>
      </c>
      <c r="K8" s="52">
        <v>54581</v>
      </c>
      <c r="L8" s="52">
        <v>90264.556960000002</v>
      </c>
      <c r="M8" s="54">
        <v>0.60467809113811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ht="18.75" x14ac:dyDescent="0.3">
      <c r="A9" s="49" t="s">
        <v>88</v>
      </c>
      <c r="B9" s="50">
        <v>201</v>
      </c>
      <c r="C9" s="49" t="s">
        <v>89</v>
      </c>
      <c r="D9" s="51">
        <v>44841</v>
      </c>
      <c r="E9" s="52">
        <v>127000</v>
      </c>
      <c r="F9" s="52">
        <v>127000</v>
      </c>
      <c r="G9" s="52">
        <v>64500</v>
      </c>
      <c r="H9" s="53">
        <v>50.787401574803148</v>
      </c>
      <c r="I9" s="52">
        <v>121035</v>
      </c>
      <c r="J9" s="52">
        <v>34065</v>
      </c>
      <c r="K9" s="52">
        <v>92935</v>
      </c>
      <c r="L9" s="52">
        <v>110088.60759</v>
      </c>
      <c r="M9" s="54">
        <v>0.84418362657574242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ht="18.75" x14ac:dyDescent="0.3">
      <c r="A10" s="49" t="s">
        <v>64</v>
      </c>
      <c r="B10" s="50">
        <v>201</v>
      </c>
      <c r="C10" s="49" t="s">
        <v>65</v>
      </c>
      <c r="D10" s="51">
        <v>44805</v>
      </c>
      <c r="E10" s="52">
        <v>325000</v>
      </c>
      <c r="F10" s="52">
        <v>325000</v>
      </c>
      <c r="G10" s="52">
        <v>178000</v>
      </c>
      <c r="H10" s="53">
        <v>54.769230769230774</v>
      </c>
      <c r="I10" s="52">
        <v>397856</v>
      </c>
      <c r="J10" s="52">
        <v>59228</v>
      </c>
      <c r="K10" s="52">
        <v>265772</v>
      </c>
      <c r="L10" s="52">
        <v>428643.03797</v>
      </c>
      <c r="M10" s="54">
        <v>0.62003106654586781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ht="18.75" x14ac:dyDescent="0.3">
      <c r="A11" s="49" t="s">
        <v>72</v>
      </c>
      <c r="B11" s="50">
        <v>201</v>
      </c>
      <c r="C11" s="49" t="s">
        <v>73</v>
      </c>
      <c r="D11" s="51">
        <v>44802</v>
      </c>
      <c r="E11" s="52">
        <v>140000</v>
      </c>
      <c r="F11" s="52">
        <v>140000</v>
      </c>
      <c r="G11" s="52">
        <v>70800</v>
      </c>
      <c r="H11" s="53">
        <v>50.571428571428569</v>
      </c>
      <c r="I11" s="52">
        <v>149067</v>
      </c>
      <c r="J11" s="52">
        <v>46973</v>
      </c>
      <c r="K11" s="52">
        <v>93027</v>
      </c>
      <c r="L11" s="52">
        <v>129232.91138999999</v>
      </c>
      <c r="M11" s="54">
        <v>0.71983985348176871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ht="18.75" x14ac:dyDescent="0.3">
      <c r="A12" s="49" t="s">
        <v>22</v>
      </c>
      <c r="B12" s="50">
        <v>201</v>
      </c>
      <c r="C12" s="49" t="s">
        <v>23</v>
      </c>
      <c r="D12" s="51">
        <v>44778</v>
      </c>
      <c r="E12" s="52">
        <v>357250</v>
      </c>
      <c r="F12" s="52">
        <v>357250</v>
      </c>
      <c r="G12" s="52">
        <v>155000</v>
      </c>
      <c r="H12" s="53">
        <v>43.386983904828554</v>
      </c>
      <c r="I12" s="52">
        <v>330853</v>
      </c>
      <c r="J12" s="52">
        <v>98212</v>
      </c>
      <c r="K12" s="52">
        <v>259038</v>
      </c>
      <c r="L12" s="52">
        <v>294482.27847999998</v>
      </c>
      <c r="M12" s="54">
        <v>0.87963867074463975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18.75" x14ac:dyDescent="0.3">
      <c r="A13" s="49" t="s">
        <v>90</v>
      </c>
      <c r="B13" s="50">
        <v>201</v>
      </c>
      <c r="C13" s="49" t="s">
        <v>91</v>
      </c>
      <c r="D13" s="51">
        <v>44769</v>
      </c>
      <c r="E13" s="52">
        <v>175000</v>
      </c>
      <c r="F13" s="52">
        <v>175000</v>
      </c>
      <c r="G13" s="52">
        <v>79100</v>
      </c>
      <c r="H13" s="53">
        <v>45.2</v>
      </c>
      <c r="I13" s="52">
        <v>177236</v>
      </c>
      <c r="J13" s="52">
        <v>120131</v>
      </c>
      <c r="K13" s="52">
        <v>54869</v>
      </c>
      <c r="L13" s="52">
        <v>72284.810129999998</v>
      </c>
      <c r="M13" s="54">
        <v>0.75906680672358851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ht="18.75" x14ac:dyDescent="0.3">
      <c r="A14" s="49" t="s">
        <v>24</v>
      </c>
      <c r="B14" s="50">
        <v>201</v>
      </c>
      <c r="C14" s="49" t="s">
        <v>25</v>
      </c>
      <c r="D14" s="51">
        <v>44762</v>
      </c>
      <c r="E14" s="52">
        <v>429900</v>
      </c>
      <c r="F14" s="52">
        <v>429900</v>
      </c>
      <c r="G14" s="52">
        <v>141600</v>
      </c>
      <c r="H14" s="53">
        <v>32.937892533147242</v>
      </c>
      <c r="I14" s="52">
        <v>315708</v>
      </c>
      <c r="J14" s="52">
        <v>74493</v>
      </c>
      <c r="K14" s="52">
        <v>355407</v>
      </c>
      <c r="L14" s="52">
        <v>305335.44303999998</v>
      </c>
      <c r="M14" s="54">
        <v>1.1639886822881564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ht="18.75" x14ac:dyDescent="0.3">
      <c r="A15" s="49" t="s">
        <v>42</v>
      </c>
      <c r="B15" s="50">
        <v>201</v>
      </c>
      <c r="C15" s="49" t="s">
        <v>43</v>
      </c>
      <c r="D15" s="51">
        <v>44757</v>
      </c>
      <c r="E15" s="52">
        <v>135000</v>
      </c>
      <c r="F15" s="52">
        <v>135000</v>
      </c>
      <c r="G15" s="52">
        <v>72200</v>
      </c>
      <c r="H15" s="53">
        <v>53.481481481481488</v>
      </c>
      <c r="I15" s="52">
        <v>153346</v>
      </c>
      <c r="J15" s="52">
        <v>25022</v>
      </c>
      <c r="K15" s="52">
        <v>109978</v>
      </c>
      <c r="L15" s="52">
        <v>162435.44304000001</v>
      </c>
      <c r="M15" s="54">
        <v>0.67705666904800899</v>
      </c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ht="18.75" x14ac:dyDescent="0.3">
      <c r="A16" s="49" t="s">
        <v>80</v>
      </c>
      <c r="B16" s="50">
        <v>201</v>
      </c>
      <c r="C16" s="49" t="s">
        <v>81</v>
      </c>
      <c r="D16" s="51">
        <v>44755</v>
      </c>
      <c r="E16" s="52">
        <v>225000</v>
      </c>
      <c r="F16" s="52">
        <v>225000</v>
      </c>
      <c r="G16" s="52">
        <v>84000</v>
      </c>
      <c r="H16" s="53">
        <v>37.333333333333336</v>
      </c>
      <c r="I16" s="52">
        <v>177448</v>
      </c>
      <c r="J16" s="52">
        <v>54971</v>
      </c>
      <c r="K16" s="52">
        <v>170029</v>
      </c>
      <c r="L16" s="52">
        <v>155034.17722000001</v>
      </c>
      <c r="M16" s="54">
        <v>1.0967194656615729</v>
      </c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ht="18.75" x14ac:dyDescent="0.3">
      <c r="A17" s="49" t="s">
        <v>84</v>
      </c>
      <c r="B17" s="50">
        <v>201</v>
      </c>
      <c r="C17" s="49" t="s">
        <v>85</v>
      </c>
      <c r="D17" s="51">
        <v>44729</v>
      </c>
      <c r="E17" s="52">
        <v>115000</v>
      </c>
      <c r="F17" s="52">
        <v>115000</v>
      </c>
      <c r="G17" s="52">
        <v>54400</v>
      </c>
      <c r="H17" s="53">
        <v>47.304347826086953</v>
      </c>
      <c r="I17" s="52">
        <v>103717</v>
      </c>
      <c r="J17" s="52">
        <v>36976</v>
      </c>
      <c r="K17" s="52">
        <v>78024</v>
      </c>
      <c r="L17" s="52">
        <v>84482.278479999994</v>
      </c>
      <c r="M17" s="54">
        <v>0.92355463659128345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ht="18.75" x14ac:dyDescent="0.3">
      <c r="A18" s="49" t="s">
        <v>70</v>
      </c>
      <c r="B18" s="50">
        <v>201</v>
      </c>
      <c r="C18" s="49" t="s">
        <v>71</v>
      </c>
      <c r="D18" s="51">
        <v>44727</v>
      </c>
      <c r="E18" s="52">
        <v>290000</v>
      </c>
      <c r="F18" s="52">
        <v>290000</v>
      </c>
      <c r="G18" s="52">
        <v>86100</v>
      </c>
      <c r="H18" s="53">
        <v>29.689655172413794</v>
      </c>
      <c r="I18" s="52">
        <v>241903</v>
      </c>
      <c r="J18" s="52">
        <v>46977</v>
      </c>
      <c r="K18" s="52">
        <v>243023</v>
      </c>
      <c r="L18" s="52">
        <v>216011.32910999999</v>
      </c>
      <c r="M18" s="54">
        <v>1.1250474732102815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ht="18.75" x14ac:dyDescent="0.3">
      <c r="A19" s="49" t="s">
        <v>98</v>
      </c>
      <c r="B19" s="50">
        <v>201</v>
      </c>
      <c r="C19" s="49" t="s">
        <v>99</v>
      </c>
      <c r="D19" s="51">
        <v>44726</v>
      </c>
      <c r="E19" s="52">
        <v>350000</v>
      </c>
      <c r="F19" s="52">
        <v>350000</v>
      </c>
      <c r="G19" s="52">
        <v>174900</v>
      </c>
      <c r="H19" s="53">
        <v>49.971428571428575</v>
      </c>
      <c r="I19" s="52">
        <v>368708</v>
      </c>
      <c r="J19" s="52">
        <v>185539</v>
      </c>
      <c r="K19" s="52">
        <v>164461</v>
      </c>
      <c r="L19" s="52">
        <v>231859.49367</v>
      </c>
      <c r="M19" s="54">
        <v>0.70931320256427954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ht="18.75" x14ac:dyDescent="0.3">
      <c r="A20" s="49" t="s">
        <v>74</v>
      </c>
      <c r="B20" s="50">
        <v>201</v>
      </c>
      <c r="C20" s="49" t="s">
        <v>75</v>
      </c>
      <c r="D20" s="51">
        <v>44719</v>
      </c>
      <c r="E20" s="52">
        <v>235000</v>
      </c>
      <c r="F20" s="52">
        <v>235000</v>
      </c>
      <c r="G20" s="52">
        <v>146600</v>
      </c>
      <c r="H20" s="53">
        <v>62.382978723404257</v>
      </c>
      <c r="I20" s="52">
        <v>254380</v>
      </c>
      <c r="J20" s="52">
        <v>82932</v>
      </c>
      <c r="K20" s="52">
        <v>152068</v>
      </c>
      <c r="L20" s="52">
        <v>217022.78481000001</v>
      </c>
      <c r="M20" s="54">
        <v>0.7007006205967411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ht="18.75" x14ac:dyDescent="0.3">
      <c r="A21" s="49" t="s">
        <v>66</v>
      </c>
      <c r="B21" s="50">
        <v>201</v>
      </c>
      <c r="C21" s="49" t="s">
        <v>67</v>
      </c>
      <c r="D21" s="51">
        <v>44680</v>
      </c>
      <c r="E21" s="52">
        <v>580000</v>
      </c>
      <c r="F21" s="52">
        <v>580000</v>
      </c>
      <c r="G21" s="52">
        <v>353400</v>
      </c>
      <c r="H21" s="53">
        <v>60.931034482758619</v>
      </c>
      <c r="I21" s="52">
        <v>780363</v>
      </c>
      <c r="J21" s="52">
        <v>132780</v>
      </c>
      <c r="K21" s="52">
        <v>447220</v>
      </c>
      <c r="L21" s="52">
        <v>819725.31646</v>
      </c>
      <c r="M21" s="54">
        <v>0.54557299990602759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ht="18.75" x14ac:dyDescent="0.3">
      <c r="A22" s="49" t="s">
        <v>86</v>
      </c>
      <c r="B22" s="50">
        <v>201</v>
      </c>
      <c r="C22" s="49" t="s">
        <v>87</v>
      </c>
      <c r="D22" s="51">
        <v>44670</v>
      </c>
      <c r="E22" s="52">
        <v>150000</v>
      </c>
      <c r="F22" s="52">
        <v>150000</v>
      </c>
      <c r="G22" s="52">
        <v>75400</v>
      </c>
      <c r="H22" s="53">
        <v>50.266666666666673</v>
      </c>
      <c r="I22" s="52">
        <v>163078</v>
      </c>
      <c r="J22" s="52">
        <v>75466</v>
      </c>
      <c r="K22" s="52">
        <v>74534</v>
      </c>
      <c r="L22" s="52">
        <v>110901.26582</v>
      </c>
      <c r="M22" s="54">
        <v>0.67207528650731141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18.75" x14ac:dyDescent="0.3">
      <c r="A23" s="49" t="s">
        <v>28</v>
      </c>
      <c r="B23" s="50">
        <v>201</v>
      </c>
      <c r="C23" s="49" t="s">
        <v>29</v>
      </c>
      <c r="D23" s="51">
        <v>44666</v>
      </c>
      <c r="E23" s="52">
        <v>325000</v>
      </c>
      <c r="F23" s="52">
        <v>325000</v>
      </c>
      <c r="G23" s="52">
        <v>114200</v>
      </c>
      <c r="H23" s="53">
        <v>35.138461538461542</v>
      </c>
      <c r="I23" s="52">
        <v>274451</v>
      </c>
      <c r="J23" s="52">
        <v>72588</v>
      </c>
      <c r="K23" s="52">
        <v>252412</v>
      </c>
      <c r="L23" s="52">
        <v>255522.78481000001</v>
      </c>
      <c r="M23" s="54">
        <v>0.98782580264882014</v>
      </c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ht="18.75" x14ac:dyDescent="0.3">
      <c r="A24" s="49" t="s">
        <v>94</v>
      </c>
      <c r="B24" s="50">
        <v>201</v>
      </c>
      <c r="C24" s="49" t="s">
        <v>95</v>
      </c>
      <c r="D24" s="51">
        <v>44664</v>
      </c>
      <c r="E24" s="52">
        <v>275000</v>
      </c>
      <c r="F24" s="52">
        <v>275000</v>
      </c>
      <c r="G24" s="52">
        <v>108900</v>
      </c>
      <c r="H24" s="53">
        <v>39.6</v>
      </c>
      <c r="I24" s="52">
        <v>317740</v>
      </c>
      <c r="J24" s="52">
        <v>52810</v>
      </c>
      <c r="K24" s="52">
        <v>222190</v>
      </c>
      <c r="L24" s="52">
        <v>335354.43037999998</v>
      </c>
      <c r="M24" s="54">
        <v>0.66255274978246137</v>
      </c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ht="18.75" x14ac:dyDescent="0.3">
      <c r="A25" s="49" t="s">
        <v>36</v>
      </c>
      <c r="B25" s="50">
        <v>201</v>
      </c>
      <c r="C25" s="49" t="s">
        <v>37</v>
      </c>
      <c r="D25" s="51">
        <v>44651</v>
      </c>
      <c r="E25" s="52">
        <v>250000</v>
      </c>
      <c r="F25" s="52">
        <v>250000</v>
      </c>
      <c r="G25" s="52">
        <v>125700</v>
      </c>
      <c r="H25" s="53">
        <v>50.28</v>
      </c>
      <c r="I25" s="52">
        <v>274577</v>
      </c>
      <c r="J25" s="52">
        <v>88573</v>
      </c>
      <c r="K25" s="52">
        <v>161427</v>
      </c>
      <c r="L25" s="52">
        <v>235448.10127000001</v>
      </c>
      <c r="M25" s="54">
        <v>0.68561606200800762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18.75" x14ac:dyDescent="0.3">
      <c r="A26" s="49" t="s">
        <v>62</v>
      </c>
      <c r="B26" s="50">
        <v>301</v>
      </c>
      <c r="C26" s="49" t="s">
        <v>63</v>
      </c>
      <c r="D26" s="51">
        <v>44403</v>
      </c>
      <c r="E26" s="52">
        <v>325000</v>
      </c>
      <c r="F26" s="52">
        <v>325000</v>
      </c>
      <c r="G26" s="52">
        <v>291300</v>
      </c>
      <c r="H26" s="53">
        <v>89.630769230769232</v>
      </c>
      <c r="I26" s="52">
        <v>545638</v>
      </c>
      <c r="J26" s="52">
        <v>78800</v>
      </c>
      <c r="K26" s="52">
        <v>246200</v>
      </c>
      <c r="L26" s="52">
        <v>530497.72727000003</v>
      </c>
      <c r="M26" s="54">
        <v>0.46409246891022971</v>
      </c>
    </row>
    <row r="27" spans="1:44" ht="18.75" x14ac:dyDescent="0.3">
      <c r="A27" s="49" t="s">
        <v>78</v>
      </c>
      <c r="B27" s="50">
        <v>201</v>
      </c>
      <c r="C27" s="49" t="s">
        <v>79</v>
      </c>
      <c r="D27" s="51">
        <v>44638</v>
      </c>
      <c r="E27" s="52">
        <v>115000</v>
      </c>
      <c r="F27" s="52">
        <v>115000</v>
      </c>
      <c r="G27" s="52">
        <v>62500</v>
      </c>
      <c r="H27" s="53">
        <v>54.347826086956516</v>
      </c>
      <c r="I27" s="52">
        <v>151516</v>
      </c>
      <c r="J27" s="52">
        <v>36219</v>
      </c>
      <c r="K27" s="52">
        <v>78781</v>
      </c>
      <c r="L27" s="52">
        <v>116298.65694616336</v>
      </c>
      <c r="M27" s="54">
        <v>0.67740249172842182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ht="18.75" x14ac:dyDescent="0.3">
      <c r="A28" s="49" t="s">
        <v>26</v>
      </c>
      <c r="B28" s="50">
        <v>201</v>
      </c>
      <c r="C28" s="49" t="s">
        <v>27</v>
      </c>
      <c r="D28" s="51">
        <v>44616</v>
      </c>
      <c r="E28" s="52">
        <v>179900</v>
      </c>
      <c r="F28" s="52">
        <v>179900</v>
      </c>
      <c r="G28" s="52">
        <v>92200</v>
      </c>
      <c r="H28" s="53">
        <v>51.250694830461363</v>
      </c>
      <c r="I28" s="52">
        <v>183492</v>
      </c>
      <c r="J28" s="52">
        <v>65381</v>
      </c>
      <c r="K28" s="52">
        <v>114519</v>
      </c>
      <c r="L28" s="52">
        <v>149507.59494000001</v>
      </c>
      <c r="M28" s="54">
        <v>0.76597446468160002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ht="18.75" x14ac:dyDescent="0.3">
      <c r="A29" s="49" t="s">
        <v>30</v>
      </c>
      <c r="B29" s="50">
        <v>201</v>
      </c>
      <c r="C29" s="49" t="s">
        <v>31</v>
      </c>
      <c r="D29" s="51">
        <v>44610</v>
      </c>
      <c r="E29" s="52">
        <v>220000</v>
      </c>
      <c r="F29" s="52">
        <v>220000</v>
      </c>
      <c r="G29" s="52">
        <v>76500</v>
      </c>
      <c r="H29" s="53">
        <v>34.772727272727273</v>
      </c>
      <c r="I29" s="52">
        <v>166078</v>
      </c>
      <c r="J29" s="52">
        <v>20545</v>
      </c>
      <c r="K29" s="52">
        <v>199455</v>
      </c>
      <c r="L29" s="52">
        <v>184218.98733999999</v>
      </c>
      <c r="M29" s="54">
        <v>1.0827059842201823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ht="18.75" x14ac:dyDescent="0.3">
      <c r="A30" s="49" t="s">
        <v>54</v>
      </c>
      <c r="B30" s="50">
        <v>201</v>
      </c>
      <c r="C30" s="49" t="s">
        <v>55</v>
      </c>
      <c r="D30" s="51">
        <v>44582</v>
      </c>
      <c r="E30" s="52">
        <v>110000</v>
      </c>
      <c r="F30" s="52">
        <v>110000</v>
      </c>
      <c r="G30" s="52">
        <v>70200</v>
      </c>
      <c r="H30" s="53">
        <v>63.81818181818182</v>
      </c>
      <c r="I30" s="52">
        <v>156258</v>
      </c>
      <c r="J30" s="52">
        <v>34969</v>
      </c>
      <c r="K30" s="52">
        <v>75031</v>
      </c>
      <c r="L30" s="52">
        <v>149739.50617000001</v>
      </c>
      <c r="M30" s="54">
        <v>0.50107684951770126</v>
      </c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ht="18.75" x14ac:dyDescent="0.3">
      <c r="A31" s="49" t="s">
        <v>56</v>
      </c>
      <c r="B31" s="50">
        <v>201</v>
      </c>
      <c r="C31" s="49" t="s">
        <v>57</v>
      </c>
      <c r="D31" s="51">
        <v>44376</v>
      </c>
      <c r="E31" s="52">
        <v>200000</v>
      </c>
      <c r="F31" s="52">
        <v>200000</v>
      </c>
      <c r="G31" s="52">
        <v>88000</v>
      </c>
      <c r="H31" s="53">
        <v>44</v>
      </c>
      <c r="I31" s="52">
        <v>203173</v>
      </c>
      <c r="J31" s="52">
        <v>79184</v>
      </c>
      <c r="K31" s="52">
        <v>120816</v>
      </c>
      <c r="L31" s="52">
        <v>156948.10127000001</v>
      </c>
      <c r="M31" s="54">
        <v>0.76978312590197284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ht="18.75" x14ac:dyDescent="0.3">
      <c r="A32" s="49" t="s">
        <v>58</v>
      </c>
      <c r="B32" s="50">
        <v>201</v>
      </c>
      <c r="C32" s="49" t="s">
        <v>59</v>
      </c>
      <c r="D32" s="51">
        <v>44305</v>
      </c>
      <c r="E32" s="52">
        <v>130000</v>
      </c>
      <c r="F32" s="52">
        <v>130000</v>
      </c>
      <c r="G32" s="52">
        <v>49500</v>
      </c>
      <c r="H32" s="53">
        <v>38.076923076923073</v>
      </c>
      <c r="I32" s="52">
        <v>119853</v>
      </c>
      <c r="J32" s="52">
        <v>50684</v>
      </c>
      <c r="K32" s="52">
        <v>79316</v>
      </c>
      <c r="L32" s="52">
        <v>87555.696200000006</v>
      </c>
      <c r="M32" s="54">
        <v>0.90589194584006971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ht="18.75" x14ac:dyDescent="0.3">
      <c r="A33" s="49" t="s">
        <v>96</v>
      </c>
      <c r="B33" s="50">
        <v>201</v>
      </c>
      <c r="C33" s="49" t="s">
        <v>97</v>
      </c>
      <c r="D33" s="51">
        <v>44287</v>
      </c>
      <c r="E33" s="52">
        <v>145000</v>
      </c>
      <c r="F33" s="52">
        <v>145000</v>
      </c>
      <c r="G33" s="52">
        <v>69100</v>
      </c>
      <c r="H33" s="53">
        <v>47.655172413793103</v>
      </c>
      <c r="I33" s="52">
        <v>144837</v>
      </c>
      <c r="J33" s="52">
        <v>23000</v>
      </c>
      <c r="K33" s="52">
        <v>122000</v>
      </c>
      <c r="L33" s="52">
        <v>154224.05063000001</v>
      </c>
      <c r="M33" s="54">
        <v>0.79105690391112238</v>
      </c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ht="18.75" x14ac:dyDescent="0.3">
      <c r="A34" s="49" t="s">
        <v>20</v>
      </c>
      <c r="B34" s="50">
        <v>201</v>
      </c>
      <c r="C34" s="49" t="s">
        <v>21</v>
      </c>
      <c r="D34" s="51">
        <v>44910</v>
      </c>
      <c r="E34" s="52">
        <v>276500</v>
      </c>
      <c r="F34" s="52">
        <v>276500</v>
      </c>
      <c r="G34" s="52">
        <v>85500</v>
      </c>
      <c r="H34" s="53">
        <v>30.922242314647381</v>
      </c>
      <c r="I34" s="52">
        <v>170620</v>
      </c>
      <c r="J34" s="52">
        <v>15197</v>
      </c>
      <c r="K34" s="52">
        <v>261303</v>
      </c>
      <c r="L34" s="52">
        <v>194278.75</v>
      </c>
      <c r="M34" s="54">
        <v>1.3449901237268616</v>
      </c>
    </row>
    <row r="35" spans="1:44" ht="18.75" x14ac:dyDescent="0.3">
      <c r="A35" s="49" t="s">
        <v>48</v>
      </c>
      <c r="B35" s="50">
        <v>201</v>
      </c>
      <c r="C35" s="49" t="s">
        <v>49</v>
      </c>
      <c r="D35" s="51">
        <v>44482</v>
      </c>
      <c r="E35" s="52">
        <v>150000</v>
      </c>
      <c r="F35" s="52">
        <v>150000</v>
      </c>
      <c r="G35" s="52">
        <v>51200</v>
      </c>
      <c r="H35" s="53">
        <v>34.133333333333333</v>
      </c>
      <c r="I35" s="52">
        <v>164416</v>
      </c>
      <c r="J35" s="52">
        <v>41243</v>
      </c>
      <c r="K35" s="52">
        <v>108757</v>
      </c>
      <c r="L35" s="52">
        <v>152065.43210000001</v>
      </c>
      <c r="M35" s="54">
        <v>0.71519870425567944</v>
      </c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ht="18.75" x14ac:dyDescent="0.3">
      <c r="A36" s="49" t="s">
        <v>34</v>
      </c>
      <c r="B36" s="50">
        <v>201</v>
      </c>
      <c r="C36" s="49" t="s">
        <v>35</v>
      </c>
      <c r="D36" s="51">
        <v>44476</v>
      </c>
      <c r="E36" s="52">
        <v>179000</v>
      </c>
      <c r="F36" s="52">
        <v>179000</v>
      </c>
      <c r="G36" s="52">
        <v>115200</v>
      </c>
      <c r="H36" s="53">
        <v>64.357541899441344</v>
      </c>
      <c r="I36" s="52">
        <v>220293</v>
      </c>
      <c r="J36" s="52">
        <v>18571</v>
      </c>
      <c r="K36" s="52">
        <v>160429</v>
      </c>
      <c r="L36" s="52">
        <v>255344.30379999999</v>
      </c>
      <c r="M36" s="54">
        <v>0.62828501600590636</v>
      </c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ht="18.75" x14ac:dyDescent="0.3">
      <c r="A37" s="49" t="s">
        <v>38</v>
      </c>
      <c r="B37" s="50">
        <v>201</v>
      </c>
      <c r="C37" s="49" t="s">
        <v>39</v>
      </c>
      <c r="D37" s="51">
        <v>44474</v>
      </c>
      <c r="E37" s="52">
        <v>150000</v>
      </c>
      <c r="F37" s="52">
        <v>150000</v>
      </c>
      <c r="G37" s="52">
        <v>62200</v>
      </c>
      <c r="H37" s="53">
        <v>41.466666666666669</v>
      </c>
      <c r="I37" s="52">
        <v>121694</v>
      </c>
      <c r="J37" s="52">
        <v>33819</v>
      </c>
      <c r="K37" s="52">
        <v>116181</v>
      </c>
      <c r="L37" s="52">
        <v>111234.17722</v>
      </c>
      <c r="M37" s="54">
        <v>1.0444721478922447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ht="18.75" x14ac:dyDescent="0.3">
      <c r="A38" s="49" t="s">
        <v>44</v>
      </c>
      <c r="B38" s="50">
        <v>201</v>
      </c>
      <c r="C38" s="49" t="s">
        <v>45</v>
      </c>
      <c r="D38" s="51">
        <v>44435</v>
      </c>
      <c r="E38" s="52">
        <v>150000</v>
      </c>
      <c r="F38" s="52">
        <v>150000</v>
      </c>
      <c r="G38" s="52">
        <v>53300</v>
      </c>
      <c r="H38" s="53">
        <v>35.533333333333331</v>
      </c>
      <c r="I38" s="52">
        <v>191776</v>
      </c>
      <c r="J38" s="52">
        <v>31929</v>
      </c>
      <c r="K38" s="52">
        <v>118071</v>
      </c>
      <c r="L38" s="52">
        <v>197341.97531000001</v>
      </c>
      <c r="M38" s="54">
        <v>0.59830656815168171</v>
      </c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ht="18.75" x14ac:dyDescent="0.3">
      <c r="A39" s="49" t="s">
        <v>32</v>
      </c>
      <c r="B39" s="50">
        <v>201</v>
      </c>
      <c r="C39" s="49" t="s">
        <v>33</v>
      </c>
      <c r="D39" s="51">
        <v>44432</v>
      </c>
      <c r="E39" s="52">
        <v>180000</v>
      </c>
      <c r="F39" s="52">
        <v>180000</v>
      </c>
      <c r="G39" s="52">
        <v>92500</v>
      </c>
      <c r="H39" s="53">
        <v>51.388888888888886</v>
      </c>
      <c r="I39" s="52">
        <v>169764</v>
      </c>
      <c r="J39" s="52">
        <v>76475</v>
      </c>
      <c r="K39" s="52">
        <v>103525</v>
      </c>
      <c r="L39" s="52">
        <v>118087.34177</v>
      </c>
      <c r="M39" s="54">
        <v>0.87668160234851222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ht="18.75" x14ac:dyDescent="0.3">
      <c r="A40" s="49" t="s">
        <v>68</v>
      </c>
      <c r="B40" s="50">
        <v>201</v>
      </c>
      <c r="C40" s="49" t="s">
        <v>69</v>
      </c>
      <c r="D40" s="51">
        <v>44427</v>
      </c>
      <c r="E40" s="52">
        <v>202500</v>
      </c>
      <c r="F40" s="52">
        <v>202500</v>
      </c>
      <c r="G40" s="52">
        <v>90300</v>
      </c>
      <c r="H40" s="53">
        <v>44.592592592592595</v>
      </c>
      <c r="I40" s="52">
        <v>179582</v>
      </c>
      <c r="J40" s="52">
        <v>104953</v>
      </c>
      <c r="K40" s="52">
        <v>97547</v>
      </c>
      <c r="L40" s="52">
        <v>94467.088610000006</v>
      </c>
      <c r="M40" s="54">
        <v>1.0326030095276373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ht="18.75" x14ac:dyDescent="0.3">
      <c r="A41" s="49" t="s">
        <v>76</v>
      </c>
      <c r="B41" s="50">
        <v>201</v>
      </c>
      <c r="C41" s="49" t="s">
        <v>77</v>
      </c>
      <c r="D41" s="51">
        <v>44421</v>
      </c>
      <c r="E41" s="52">
        <v>560000</v>
      </c>
      <c r="F41" s="52">
        <v>560000</v>
      </c>
      <c r="G41" s="52">
        <v>288000</v>
      </c>
      <c r="H41" s="53">
        <v>51.428571428571423</v>
      </c>
      <c r="I41" s="52">
        <v>629048</v>
      </c>
      <c r="J41" s="52">
        <v>110265</v>
      </c>
      <c r="K41" s="52">
        <v>449735</v>
      </c>
      <c r="L41" s="52">
        <v>656687.34177000006</v>
      </c>
      <c r="M41" s="54">
        <v>0.68485407193598136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ht="18.75" x14ac:dyDescent="0.3">
      <c r="A42" s="49" t="s">
        <v>46</v>
      </c>
      <c r="B42" s="50">
        <v>201</v>
      </c>
      <c r="C42" s="49" t="s">
        <v>47</v>
      </c>
      <c r="D42" s="51">
        <v>44414</v>
      </c>
      <c r="E42" s="52">
        <v>215000</v>
      </c>
      <c r="F42" s="52">
        <v>215000</v>
      </c>
      <c r="G42" s="52">
        <v>102100</v>
      </c>
      <c r="H42" s="53">
        <v>47.488372093023258</v>
      </c>
      <c r="I42" s="52">
        <v>199602</v>
      </c>
      <c r="J42" s="52">
        <v>68429</v>
      </c>
      <c r="K42" s="52">
        <v>146571</v>
      </c>
      <c r="L42" s="52">
        <v>161941.97531000001</v>
      </c>
      <c r="M42" s="54">
        <v>0.90508343941973124</v>
      </c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ht="18.75" x14ac:dyDescent="0.3">
      <c r="A43" s="49" t="s">
        <v>56</v>
      </c>
      <c r="B43" s="50">
        <v>201</v>
      </c>
      <c r="C43" s="49" t="s">
        <v>57</v>
      </c>
      <c r="D43" s="51">
        <v>44376</v>
      </c>
      <c r="E43" s="52">
        <v>200000</v>
      </c>
      <c r="F43" s="52">
        <v>200000</v>
      </c>
      <c r="G43" s="52">
        <v>88000</v>
      </c>
      <c r="H43" s="53">
        <v>44</v>
      </c>
      <c r="I43" s="52">
        <v>200719</v>
      </c>
      <c r="J43" s="52">
        <v>75468</v>
      </c>
      <c r="K43" s="52">
        <v>124532</v>
      </c>
      <c r="L43" s="52">
        <v>154630.86420000001</v>
      </c>
      <c r="M43" s="54">
        <v>0.80535021675187657</v>
      </c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ht="18.75" x14ac:dyDescent="0.3">
      <c r="A44" s="49" t="s">
        <v>40</v>
      </c>
      <c r="B44" s="50">
        <v>201</v>
      </c>
      <c r="C44" s="49" t="s">
        <v>41</v>
      </c>
      <c r="D44" s="51">
        <v>44375</v>
      </c>
      <c r="E44" s="52">
        <v>160000</v>
      </c>
      <c r="F44" s="52">
        <v>160000</v>
      </c>
      <c r="G44" s="52">
        <v>88300</v>
      </c>
      <c r="H44" s="53">
        <v>55.1875</v>
      </c>
      <c r="I44" s="52">
        <v>183101</v>
      </c>
      <c r="J44" s="52">
        <v>91558</v>
      </c>
      <c r="K44" s="52">
        <v>68442</v>
      </c>
      <c r="L44" s="52">
        <v>113016.04938</v>
      </c>
      <c r="M44" s="54">
        <v>0.60559540326766992</v>
      </c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ht="18.75" x14ac:dyDescent="0.3">
      <c r="A45" s="49" t="s">
        <v>52</v>
      </c>
      <c r="B45" s="50">
        <v>201</v>
      </c>
      <c r="C45" s="49" t="s">
        <v>53</v>
      </c>
      <c r="D45" s="51">
        <v>44326</v>
      </c>
      <c r="E45" s="52">
        <v>135000</v>
      </c>
      <c r="F45" s="52">
        <v>99500</v>
      </c>
      <c r="G45" s="52">
        <v>45100</v>
      </c>
      <c r="H45" s="53">
        <v>45.326633165829143</v>
      </c>
      <c r="I45" s="52">
        <v>109100</v>
      </c>
      <c r="J45" s="52">
        <v>16452</v>
      </c>
      <c r="K45" s="52">
        <v>83048</v>
      </c>
      <c r="L45" s="52">
        <v>117275.94937</v>
      </c>
      <c r="M45" s="54">
        <v>0.7081417839389007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ht="18.75" x14ac:dyDescent="0.3">
      <c r="A46" s="49" t="s">
        <v>58</v>
      </c>
      <c r="B46" s="50">
        <v>201</v>
      </c>
      <c r="C46" s="49" t="s">
        <v>59</v>
      </c>
      <c r="D46" s="51">
        <v>44305</v>
      </c>
      <c r="E46" s="52">
        <v>130000</v>
      </c>
      <c r="F46" s="52">
        <v>130000</v>
      </c>
      <c r="G46" s="52">
        <v>49500</v>
      </c>
      <c r="H46" s="53">
        <v>38.076923076923073</v>
      </c>
      <c r="I46" s="52">
        <v>117457</v>
      </c>
      <c r="J46" s="52">
        <v>48397</v>
      </c>
      <c r="K46" s="52">
        <v>81603</v>
      </c>
      <c r="L46" s="52">
        <v>85259.259260000006</v>
      </c>
      <c r="M46" s="54">
        <v>0.95711598609072868</v>
      </c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ht="18.75" x14ac:dyDescent="0.3">
      <c r="A47" s="49" t="s">
        <v>50</v>
      </c>
      <c r="B47" s="50">
        <v>201</v>
      </c>
      <c r="C47" s="49" t="s">
        <v>51</v>
      </c>
      <c r="D47" s="51">
        <v>44302</v>
      </c>
      <c r="E47" s="52">
        <v>140000</v>
      </c>
      <c r="F47" s="52">
        <v>140000</v>
      </c>
      <c r="G47" s="52">
        <v>50400</v>
      </c>
      <c r="H47" s="53">
        <v>36</v>
      </c>
      <c r="I47" s="52">
        <v>122595</v>
      </c>
      <c r="J47" s="52">
        <v>71035</v>
      </c>
      <c r="K47" s="52">
        <v>68965</v>
      </c>
      <c r="L47" s="52">
        <v>63654.32099</v>
      </c>
      <c r="M47" s="54">
        <v>1.0834299844441715</v>
      </c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ht="18.75" x14ac:dyDescent="0.3">
      <c r="A48" s="49"/>
      <c r="B48" s="49"/>
      <c r="C48" s="49"/>
      <c r="D48" s="49"/>
      <c r="E48" s="55" t="s">
        <v>13</v>
      </c>
      <c r="F48" s="56">
        <f>SUM(F7:F47)</f>
        <v>8926550</v>
      </c>
      <c r="G48" s="56">
        <f>SUM(G7:G47)</f>
        <v>4279700</v>
      </c>
      <c r="H48" s="57"/>
      <c r="I48" s="58"/>
      <c r="J48" s="55"/>
      <c r="K48" s="56">
        <f>SUM(K7:K47)</f>
        <v>6351563</v>
      </c>
      <c r="L48" s="59">
        <f>SUM(L7:L47)</f>
        <v>8364118.1245361632</v>
      </c>
      <c r="M48" s="57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ht="18.75" x14ac:dyDescent="0.3">
      <c r="A49" s="49"/>
      <c r="B49" s="49"/>
      <c r="C49" s="49"/>
      <c r="D49" s="49"/>
      <c r="E49" s="55"/>
      <c r="F49" s="55"/>
      <c r="G49" s="55" t="s">
        <v>14</v>
      </c>
      <c r="H49" s="57">
        <f>G48/F48*100</f>
        <v>47.943494407133777</v>
      </c>
      <c r="I49" s="55"/>
      <c r="J49" s="55"/>
      <c r="K49" s="55"/>
      <c r="L49" s="55" t="s">
        <v>15</v>
      </c>
      <c r="M49" s="60">
        <f>K48/L48</f>
        <v>0.75938226904850525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ht="18.75" x14ac:dyDescent="0.3">
      <c r="A50" s="49"/>
      <c r="B50" s="49"/>
      <c r="C50" s="49"/>
      <c r="D50" s="49"/>
      <c r="E50" s="55"/>
      <c r="F50" s="55"/>
      <c r="G50" s="55"/>
      <c r="H50" s="55"/>
      <c r="I50" s="55"/>
      <c r="J50" s="55"/>
      <c r="K50" s="55"/>
      <c r="L50" s="55" t="s">
        <v>16</v>
      </c>
      <c r="M50" s="57">
        <f>AVERAGE(M7:M47)</f>
        <v>0.80590305923330563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ht="18.75" x14ac:dyDescent="0.3">
      <c r="A51" s="49"/>
      <c r="B51" s="49"/>
      <c r="C51" s="49"/>
      <c r="D51" s="49"/>
      <c r="E51" s="61"/>
      <c r="F51" s="61"/>
      <c r="G51" s="61"/>
      <c r="H51" s="61"/>
      <c r="I51" s="61"/>
      <c r="J51" s="61"/>
      <c r="K51" s="61"/>
      <c r="L51" s="61"/>
      <c r="M51" s="6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ht="18.75" x14ac:dyDescent="0.3">
      <c r="A52" s="49"/>
      <c r="B52" s="49"/>
      <c r="C52" s="49"/>
      <c r="D52" s="49"/>
      <c r="E52" s="61"/>
      <c r="F52" s="61"/>
      <c r="G52" s="61"/>
      <c r="H52" s="61"/>
      <c r="I52" s="61"/>
      <c r="J52" s="61"/>
      <c r="K52" s="61"/>
      <c r="L52" s="61"/>
      <c r="M52" s="6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ht="93.75" x14ac:dyDescent="0.3">
      <c r="A53" s="63" t="s">
        <v>0</v>
      </c>
      <c r="B53" s="64" t="s">
        <v>1</v>
      </c>
      <c r="C53" s="63" t="s">
        <v>2</v>
      </c>
      <c r="D53" s="65" t="s">
        <v>3</v>
      </c>
      <c r="E53" s="66" t="s">
        <v>4</v>
      </c>
      <c r="F53" s="66" t="s">
        <v>5</v>
      </c>
      <c r="G53" s="66" t="s">
        <v>6</v>
      </c>
      <c r="H53" s="66" t="s">
        <v>7</v>
      </c>
      <c r="I53" s="66" t="s">
        <v>8</v>
      </c>
      <c r="J53" s="67" t="s">
        <v>9</v>
      </c>
      <c r="K53" s="68" t="s">
        <v>10</v>
      </c>
      <c r="L53" s="69" t="s">
        <v>11</v>
      </c>
      <c r="M53" s="75" t="s">
        <v>12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ht="18.75" x14ac:dyDescent="0.3">
      <c r="A54" s="49" t="s">
        <v>82</v>
      </c>
      <c r="B54" s="50">
        <v>301</v>
      </c>
      <c r="C54" s="49" t="s">
        <v>83</v>
      </c>
      <c r="D54" s="51">
        <v>44924</v>
      </c>
      <c r="E54" s="52">
        <v>350000</v>
      </c>
      <c r="F54" s="52">
        <v>350000</v>
      </c>
      <c r="G54" s="52">
        <v>127600</v>
      </c>
      <c r="H54" s="53">
        <v>36.457142857142856</v>
      </c>
      <c r="I54" s="52">
        <v>263206</v>
      </c>
      <c r="J54" s="52">
        <v>74000</v>
      </c>
      <c r="K54" s="52">
        <v>276000</v>
      </c>
      <c r="L54" s="52">
        <v>220006.97674000001</v>
      </c>
      <c r="M54" s="54">
        <v>1.2545056710913829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ht="18.75" x14ac:dyDescent="0.3">
      <c r="A55" s="49" t="s">
        <v>60</v>
      </c>
      <c r="B55" s="50">
        <v>301</v>
      </c>
      <c r="C55" s="49" t="s">
        <v>61</v>
      </c>
      <c r="D55" s="51">
        <v>44386</v>
      </c>
      <c r="E55" s="52">
        <v>65000</v>
      </c>
      <c r="F55" s="52">
        <v>65000</v>
      </c>
      <c r="G55" s="52">
        <v>29800</v>
      </c>
      <c r="H55" s="53">
        <v>45.846153846153847</v>
      </c>
      <c r="I55" s="52">
        <v>63808</v>
      </c>
      <c r="J55" s="52">
        <v>20557</v>
      </c>
      <c r="K55" s="52">
        <v>44443</v>
      </c>
      <c r="L55" s="52">
        <v>51489.285709999996</v>
      </c>
      <c r="M55" s="54">
        <v>0.86315044746034408</v>
      </c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ht="18.75" x14ac:dyDescent="0.3">
      <c r="A56" s="49"/>
      <c r="B56" s="49"/>
      <c r="C56" s="49"/>
      <c r="D56" s="49"/>
      <c r="E56" s="70" t="s">
        <v>13</v>
      </c>
      <c r="F56" s="71">
        <f>SUM(F54:F55)</f>
        <v>415000</v>
      </c>
      <c r="G56" s="71">
        <f>SUM(G54:G55)</f>
        <v>157400</v>
      </c>
      <c r="H56" s="57"/>
      <c r="I56" s="58"/>
      <c r="J56" s="55"/>
      <c r="K56" s="71">
        <f>SUM(K54:K55)</f>
        <v>320443</v>
      </c>
      <c r="L56" s="71">
        <f>SUM(L54:L55)</f>
        <v>271496.26245000004</v>
      </c>
      <c r="M56" s="60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ht="18.75" x14ac:dyDescent="0.3">
      <c r="A57" s="49"/>
      <c r="B57" s="49"/>
      <c r="C57" s="49"/>
      <c r="D57" s="49"/>
      <c r="E57" s="70"/>
      <c r="F57" s="55"/>
      <c r="G57" s="55" t="s">
        <v>14</v>
      </c>
      <c r="H57" s="72">
        <v>45.846153846153847</v>
      </c>
      <c r="I57" s="55"/>
      <c r="J57" s="55"/>
      <c r="K57" s="55"/>
      <c r="L57" s="73" t="s">
        <v>15</v>
      </c>
      <c r="M57" s="57">
        <f>K56/L56</f>
        <v>1.1802851247685746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ht="18.75" x14ac:dyDescent="0.3">
      <c r="A58" s="49"/>
      <c r="B58" s="49"/>
      <c r="C58" s="49"/>
      <c r="D58" s="49"/>
      <c r="E58" s="55"/>
      <c r="F58" s="55"/>
      <c r="G58" s="55"/>
      <c r="H58" s="55"/>
      <c r="I58" s="55"/>
      <c r="J58" s="55"/>
      <c r="K58" s="55"/>
      <c r="L58" s="73" t="s">
        <v>16</v>
      </c>
      <c r="M58" s="74">
        <f>AVERAGE(M54:M55)</f>
        <v>1.0588280592758634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ht="18.75" x14ac:dyDescent="0.3">
      <c r="A59" s="49"/>
      <c r="B59" s="49"/>
      <c r="C59" s="49"/>
      <c r="D59" s="49"/>
      <c r="E59" s="61"/>
      <c r="F59" s="61"/>
      <c r="G59" s="61"/>
      <c r="H59" s="61"/>
      <c r="I59" s="61"/>
      <c r="J59" s="61"/>
      <c r="K59" s="61"/>
      <c r="L59" s="61"/>
      <c r="M59" s="6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ht="15.75" thickBot="1" x14ac:dyDescent="0.3">
      <c r="A60" s="2"/>
      <c r="B60" s="2"/>
      <c r="C60" s="2"/>
      <c r="D60" s="2"/>
      <c r="E60" s="3"/>
      <c r="F60" s="3"/>
      <c r="G60" s="3"/>
      <c r="H60" s="3"/>
      <c r="I60" s="3"/>
      <c r="J60" s="3"/>
      <c r="K60" s="3"/>
      <c r="L60" s="3"/>
      <c r="M60" s="4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s="35" customFormat="1" x14ac:dyDescent="0.25">
      <c r="A61" s="36" t="s">
        <v>17</v>
      </c>
      <c r="B61" s="37"/>
      <c r="C61" s="38"/>
      <c r="D61" s="39"/>
      <c r="E61" s="38"/>
      <c r="F61" s="38"/>
      <c r="G61" s="40"/>
      <c r="H61" s="41"/>
      <c r="I61" s="42"/>
      <c r="J61" s="34"/>
    </row>
    <row r="62" spans="1:44" s="35" customFormat="1" x14ac:dyDescent="0.25">
      <c r="A62" s="43" t="s">
        <v>18</v>
      </c>
      <c r="B62" s="44">
        <v>0.755</v>
      </c>
      <c r="C62" s="45"/>
      <c r="D62" s="46"/>
      <c r="E62" s="46"/>
      <c r="F62" s="46"/>
      <c r="G62" s="32"/>
      <c r="H62" s="31"/>
      <c r="I62" s="33"/>
      <c r="J62" s="34"/>
    </row>
    <row r="63" spans="1:44" s="35" customFormat="1" ht="15.75" thickBot="1" x14ac:dyDescent="0.3">
      <c r="A63" s="47" t="s">
        <v>19</v>
      </c>
      <c r="B63" s="48">
        <v>0.82</v>
      </c>
      <c r="C63" s="45"/>
      <c r="D63" s="46"/>
      <c r="E63" s="46"/>
      <c r="F63" s="46"/>
      <c r="G63" s="32"/>
      <c r="H63" s="31"/>
      <c r="I63" s="33"/>
      <c r="J63" s="34"/>
    </row>
    <row r="64" spans="1:44" x14ac:dyDescent="0.25">
      <c r="A64" s="18"/>
      <c r="B64" s="19"/>
      <c r="C64" s="11"/>
      <c r="D64" s="10"/>
      <c r="E64" s="7"/>
      <c r="F64" s="8"/>
      <c r="G64" s="9"/>
      <c r="H64" s="8"/>
      <c r="I64" s="6"/>
      <c r="J64" s="5"/>
    </row>
    <row r="65" spans="1:10" s="35" customFormat="1" x14ac:dyDescent="0.25">
      <c r="A65" s="26" t="s">
        <v>107</v>
      </c>
      <c r="B65" s="27"/>
      <c r="C65" s="28"/>
      <c r="D65" s="29"/>
      <c r="E65" s="30"/>
      <c r="F65" s="31"/>
      <c r="G65" s="32"/>
      <c r="H65" s="31"/>
      <c r="I65" s="33"/>
      <c r="J65" s="34"/>
    </row>
    <row r="66" spans="1:10" s="35" customFormat="1" x14ac:dyDescent="0.25">
      <c r="A66" s="26" t="s">
        <v>108</v>
      </c>
      <c r="B66" s="27"/>
      <c r="C66" s="28"/>
      <c r="D66" s="29"/>
      <c r="E66" s="30"/>
      <c r="F66" s="31"/>
      <c r="G66" s="32"/>
      <c r="H66" s="31"/>
      <c r="I66" s="33"/>
      <c r="J66" s="34"/>
    </row>
    <row r="67" spans="1:10" x14ac:dyDescent="0.25">
      <c r="A67" s="18"/>
      <c r="B67" s="19"/>
      <c r="C67" s="11"/>
      <c r="D67" s="10"/>
      <c r="E67" s="7"/>
      <c r="F67" s="8"/>
      <c r="G67" s="9"/>
      <c r="H67" s="8"/>
      <c r="I67" s="6"/>
      <c r="J67" s="5"/>
    </row>
    <row r="68" spans="1:10" x14ac:dyDescent="0.25">
      <c r="A68" s="18"/>
      <c r="B68" s="19"/>
      <c r="C68" s="11"/>
      <c r="D68" s="10"/>
      <c r="E68" s="7"/>
      <c r="F68" s="8"/>
      <c r="G68" s="9"/>
      <c r="H68" s="8"/>
      <c r="I68" s="6"/>
      <c r="J68" s="5"/>
    </row>
    <row r="69" spans="1:10" x14ac:dyDescent="0.25">
      <c r="A69" s="18"/>
      <c r="B69" s="19"/>
      <c r="C69" s="11"/>
      <c r="D69" s="10"/>
      <c r="E69" s="7"/>
      <c r="F69" s="8"/>
      <c r="G69" s="9"/>
      <c r="H69" s="8"/>
      <c r="I69" s="6"/>
      <c r="J69" s="5"/>
    </row>
    <row r="70" spans="1:10" s="20" customFormat="1" x14ac:dyDescent="0.25"/>
    <row r="71" spans="1:10" s="20" customFormat="1" x14ac:dyDescent="0.25"/>
    <row r="72" spans="1:10" s="20" customFormat="1" x14ac:dyDescent="0.25"/>
    <row r="73" spans="1:10" s="20" customFormat="1" x14ac:dyDescent="0.25"/>
    <row r="74" spans="1:10" s="20" customFormat="1" x14ac:dyDescent="0.25"/>
    <row r="75" spans="1:10" s="20" customFormat="1" x14ac:dyDescent="0.25"/>
    <row r="76" spans="1:10" s="20" customFormat="1" x14ac:dyDescent="0.25"/>
    <row r="77" spans="1:10" s="20" customFormat="1" x14ac:dyDescent="0.25"/>
    <row r="78" spans="1:10" s="20" customFormat="1" x14ac:dyDescent="0.25"/>
    <row r="79" spans="1:10" s="20" customFormat="1" x14ac:dyDescent="0.25"/>
    <row r="80" spans="1:1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</sheetData>
  <pageMargins left="0.7" right="0.7" top="0.75" bottom="0.75" header="0.3" footer="0.3"/>
  <pageSetup paperSize="3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topLeftCell="A13" workbookViewId="0">
      <selection activeCell="O45" sqref="O45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Ravenna ECF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Long, Shannon</dc:creator>
  <cp:lastModifiedBy>Sheryl</cp:lastModifiedBy>
  <cp:lastPrinted>2024-03-04T16:10:13Z</cp:lastPrinted>
  <dcterms:created xsi:type="dcterms:W3CDTF">2018-10-25T15:39:45Z</dcterms:created>
  <dcterms:modified xsi:type="dcterms:W3CDTF">2024-03-04T16:10:21Z</dcterms:modified>
</cp:coreProperties>
</file>