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073C87B3-0494-42EA-A47E-731E5C1D9E86}" xr6:coauthVersionLast="47" xr6:coauthVersionMax="47" xr10:uidLastSave="{00000000-0000-0000-0000-000000000000}"/>
  <bookViews>
    <workbookView xWindow="-120" yWindow="-120" windowWidth="21840" windowHeight="13140" xr2:uid="{9F645C21-9659-4EB7-8E02-CD2B717C6468}"/>
  </bookViews>
  <sheets>
    <sheet name="Village Vacant Lan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" i="1" l="1"/>
  <c r="O7" i="1"/>
  <c r="M7" i="1"/>
  <c r="L7" i="1"/>
  <c r="J7" i="1"/>
  <c r="H7" i="1"/>
  <c r="G7" i="1"/>
  <c r="D7" i="1"/>
  <c r="K6" i="1"/>
  <c r="Q6" i="1" s="1"/>
  <c r="I6" i="1"/>
  <c r="K5" i="1"/>
  <c r="S5" i="1" s="1"/>
  <c r="I5" i="1"/>
  <c r="I9" i="1"/>
  <c r="I8" i="1" l="1"/>
  <c r="Q5" i="1"/>
  <c r="R6" i="1"/>
  <c r="R5" i="1"/>
  <c r="S6" i="1"/>
  <c r="K7" i="1"/>
  <c r="S9" i="1" l="1"/>
  <c r="P9" i="1"/>
  <c r="M9" i="1"/>
</calcChain>
</file>

<file path=xl/sharedStrings.xml><?xml version="1.0" encoding="utf-8"?>
<sst xmlns="http://schemas.openxmlformats.org/spreadsheetml/2006/main" count="58" uniqueCount="54">
  <si>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</si>
  <si>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</si>
  <si>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</si>
  <si>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</si>
  <si>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</si>
  <si>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</si>
  <si>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</si>
  <si>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</si>
  <si>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</si>
  <si>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</si>
  <si>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</si>
  <si>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</si>
  <si>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</si>
  <si>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</si>
  <si>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</si>
  <si>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</si>
  <si>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</si>
  <si>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</si>
  <si>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</si>
  <si>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</si>
  <si>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Other Parcels in Sale</t>
  </si>
  <si>
    <t>Rate Group 2</t>
  </si>
  <si>
    <t>Rate Group 3</t>
  </si>
  <si>
    <t>Site Characteristics</t>
  </si>
  <si>
    <t>Access</t>
  </si>
  <si>
    <t>Water Supply</t>
  </si>
  <si>
    <t>Sewer</t>
  </si>
  <si>
    <t>Property Restrictions</t>
  </si>
  <si>
    <t>Restriction Notes</t>
  </si>
  <si>
    <t>Waterfont View</t>
  </si>
  <si>
    <t>Waterfront</t>
  </si>
  <si>
    <t>Waterfront Name</t>
  </si>
  <si>
    <t>Waterfront Ownership</t>
  </si>
  <si>
    <t>Waterfront Influences</t>
  </si>
  <si>
    <t>Bottom Character</t>
  </si>
  <si>
    <t>WD</t>
  </si>
  <si>
    <t>03-ARM'S LENGTH</t>
  </si>
  <si>
    <t>43-150-003-0017-00</t>
  </si>
  <si>
    <t>3559 THOMAS ST</t>
  </si>
  <si>
    <t>43-150-003-0018-00</t>
  </si>
  <si>
    <t>43-725-016-0003-00</t>
  </si>
  <si>
    <t>12355 CROCKERY CRK DR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</si>
  <si>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</si>
  <si>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</si>
  <si>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</si>
  <si>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</si>
  <si>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</si>
  <si>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</si>
  <si>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</si>
  <si>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4-1-2021 thru 3-31-2023</t>
  </si>
  <si>
    <t>Village of Ravenna</t>
  </si>
  <si>
    <t>Vacant Land Sales</t>
  </si>
  <si>
    <t>Will be working on changing to site values going forward.</t>
  </si>
  <si>
    <t>Limited vacant sales in the studied time frame.  Land Residual supports current values and no changes made.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</si>
</sst>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0" fontId="3" fillId="0" borderId="0" xfId="0" applyFont="1"/>
    <xf numFmtId="165" fontId="3" fillId="0" borderId="0" xfId="0" applyNumberFormat="1" applyFont="1"/>
    <xf numFmtId="6" fontId="3" fillId="0" borderId="0" xfId="0" applyNumberFormat="1" applyFont="1"/>
    <xf numFmtId="164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0" fontId="3" fillId="0" borderId="0" xfId="0" applyNumberFormat="1" applyFont="1"/>
    <xf numFmtId="8" fontId="3" fillId="0" borderId="0" xfId="0" applyNumberFormat="1" applyFont="1"/>
    <xf numFmtId="0" fontId="3" fillId="0" borderId="0" xfId="0" applyFont="1" applyAlignment="1">
      <alignment horizontal="right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50214-57B8-4396-B930-DC9673C667A5}">
  <dimension ref="A1:BL12"/>
  <sheetViews>
    <sheetView tabSelected="1" workbookViewId="0">
      <selection activeCell="W16" sqref="W16"/>
    </sheetView>
  </sheetViews>
  <sheetFormatPr defaultRowHeight="15" x14ac:dyDescent="0.25"/>
  <cols>
    <col min="1" max="1" width="30.7109375" customWidth="1"/>
    <col min="2" max="2" width="22.85546875" customWidth="1"/>
    <col min="3" max="3" width="16.7109375" style="25" customWidth="1"/>
    <col min="4" max="4" width="17.7109375" style="15" customWidth="1"/>
    <col min="5" max="5" width="8.7109375" customWidth="1"/>
    <col min="6" max="6" width="22.140625" customWidth="1"/>
    <col min="7" max="8" width="17.7109375" style="15" customWidth="1"/>
    <col min="9" max="9" width="18.7109375" style="20" customWidth="1"/>
    <col min="10" max="10" width="17.7109375" style="15" customWidth="1"/>
    <col min="11" max="11" width="18.7109375" style="15" customWidth="1"/>
    <col min="12" max="12" width="20.7109375" style="15" customWidth="1"/>
    <col min="13" max="13" width="17.7109375" style="30" customWidth="1"/>
    <col min="14" max="14" width="10.7109375" style="34" customWidth="1"/>
    <col min="15" max="15" width="14.7109375" style="39" customWidth="1"/>
    <col min="16" max="16" width="16.7109375" style="39" customWidth="1"/>
    <col min="17" max="17" width="15.7109375" style="15" customWidth="1"/>
    <col min="18" max="18" width="17.7109375" style="15" customWidth="1"/>
    <col min="19" max="19" width="17.7109375" style="44" customWidth="1"/>
    <col min="20" max="20" width="17.7109375" style="39" customWidth="1"/>
    <col min="21" max="21" width="0.28515625" style="4" customWidth="1"/>
    <col min="22" max="22" width="0.2851562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36" width="20.7109375" customWidth="1"/>
    <col min="37" max="37" width="21.7109375" customWidth="1"/>
    <col min="38" max="42" width="20.7109375" customWidth="1"/>
    <col min="43" max="43" width="21.7109375" customWidth="1"/>
    <col min="44" max="44" width="20.7109375" customWidth="1"/>
  </cols>
  <sheetData>
    <row r="1" spans="1:64" x14ac:dyDescent="0.25">
      <c r="A1" s="49" t="s">
        <v>50</v>
      </c>
    </row>
    <row r="2" spans="1:64" x14ac:dyDescent="0.25">
      <c r="A2" s="49" t="s">
        <v>49</v>
      </c>
    </row>
    <row r="3" spans="1:64" x14ac:dyDescent="0.25">
      <c r="A3" s="49" t="s">
        <v>51</v>
      </c>
    </row>
    <row r="4" spans="1:64" x14ac:dyDescent="0.25">
      <c r="A4" s="1" t="s">
        <v>0</v>
      </c>
      <c r="B4" s="1" t="s">
        <v>1</v>
      </c>
      <c r="C4" s="24" t="s">
        <v>2</v>
      </c>
      <c r="D4" s="14" t="s">
        <v>3</v>
      </c>
      <c r="E4" s="1" t="s">
        <v>4</v>
      </c>
      <c r="F4" s="1" t="s">
        <v>5</v>
      </c>
      <c r="G4" s="14" t="s">
        <v>6</v>
      </c>
      <c r="H4" s="14" t="s">
        <v>7</v>
      </c>
      <c r="I4" s="19" t="s">
        <v>8</v>
      </c>
      <c r="J4" s="14" t="s">
        <v>9</v>
      </c>
      <c r="K4" s="14" t="s">
        <v>10</v>
      </c>
      <c r="L4" s="14" t="s">
        <v>11</v>
      </c>
      <c r="M4" s="29" t="s">
        <v>12</v>
      </c>
      <c r="N4" s="33" t="s">
        <v>13</v>
      </c>
      <c r="O4" s="38" t="s">
        <v>14</v>
      </c>
      <c r="P4" s="38" t="s">
        <v>15</v>
      </c>
      <c r="Q4" s="14" t="s">
        <v>16</v>
      </c>
      <c r="R4" s="14" t="s">
        <v>17</v>
      </c>
      <c r="S4" s="43" t="s">
        <v>18</v>
      </c>
      <c r="T4" s="38" t="s">
        <v>19</v>
      </c>
      <c r="U4" s="3"/>
      <c r="V4" s="1"/>
      <c r="W4" s="1" t="s">
        <v>20</v>
      </c>
      <c r="X4" s="1"/>
      <c r="Y4" s="1"/>
      <c r="Z4" s="1"/>
      <c r="AA4" s="1"/>
      <c r="AB4" s="1"/>
      <c r="AC4" s="1"/>
      <c r="AD4" s="1"/>
      <c r="AE4" s="1" t="s">
        <v>21</v>
      </c>
      <c r="AF4" s="1" t="s">
        <v>22</v>
      </c>
      <c r="AG4" s="1" t="s">
        <v>23</v>
      </c>
      <c r="AH4" s="1" t="s">
        <v>24</v>
      </c>
      <c r="AI4" s="1" t="s">
        <v>25</v>
      </c>
      <c r="AJ4" s="1" t="s">
        <v>26</v>
      </c>
      <c r="AK4" s="1" t="s">
        <v>27</v>
      </c>
      <c r="AL4" s="1" t="s">
        <v>28</v>
      </c>
      <c r="AM4" s="1" t="s">
        <v>29</v>
      </c>
      <c r="AN4" s="1" t="s">
        <v>30</v>
      </c>
      <c r="AO4" s="1" t="s">
        <v>31</v>
      </c>
      <c r="AP4" s="1" t="s">
        <v>32</v>
      </c>
      <c r="AQ4" s="1" t="s">
        <v>33</v>
      </c>
      <c r="AR4" s="1" t="s">
        <v>34</v>
      </c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x14ac:dyDescent="0.25">
      <c r="A5" t="s">
        <v>37</v>
      </c>
      <c r="B5" t="s">
        <v>38</v>
      </c>
      <c r="C5" s="25">
        <v>44699</v>
      </c>
      <c r="D5" s="15">
        <v>30000</v>
      </c>
      <c r="E5" t="s">
        <v>35</v>
      </c>
      <c r="F5" t="s">
        <v>36</v>
      </c>
      <c r="G5" s="15">
        <v>30000</v>
      </c>
      <c r="H5" s="15">
        <v>20700</v>
      </c>
      <c r="I5" s="20">
        <f t="shared" ref="I5:I6" si="0">H5/G5*100</f>
        <v>69</v>
      </c>
      <c r="J5" s="15">
        <v>44925</v>
      </c>
      <c r="K5" s="15">
        <f t="shared" ref="K5" si="1">G5-0</f>
        <v>30000</v>
      </c>
      <c r="L5" s="15">
        <v>44925</v>
      </c>
      <c r="M5" s="30">
        <v>118.848879</v>
      </c>
      <c r="N5" s="34">
        <v>243.199996</v>
      </c>
      <c r="O5" s="39">
        <v>0.36899999999999999</v>
      </c>
      <c r="P5" s="39">
        <v>0.17899999999999999</v>
      </c>
      <c r="Q5" s="15">
        <f t="shared" ref="Q5:Q6" si="2">K5/M5</f>
        <v>252.42139641889261</v>
      </c>
      <c r="R5" s="15">
        <f t="shared" ref="R5:R6" si="3">K5/O5</f>
        <v>81300.813008130077</v>
      </c>
      <c r="S5" s="44">
        <f t="shared" ref="S5:S6" si="4">K5/O5/43560</f>
        <v>1.8664098486714893</v>
      </c>
      <c r="T5" s="39">
        <v>132</v>
      </c>
      <c r="U5" s="5"/>
      <c r="W5" t="s">
        <v>39</v>
      </c>
      <c r="AA5" s="6"/>
      <c r="AC5" s="7"/>
    </row>
    <row r="6" spans="1:64" ht="15.75" thickBot="1" x14ac:dyDescent="0.3">
      <c r="A6" t="s">
        <v>40</v>
      </c>
      <c r="B6" t="s">
        <v>41</v>
      </c>
      <c r="C6" s="25">
        <v>44350</v>
      </c>
      <c r="D6" s="15">
        <v>35000</v>
      </c>
      <c r="E6" t="s">
        <v>35</v>
      </c>
      <c r="F6" t="s">
        <v>36</v>
      </c>
      <c r="G6" s="15">
        <v>35000</v>
      </c>
      <c r="H6" s="15">
        <v>16700</v>
      </c>
      <c r="I6" s="20">
        <f t="shared" si="0"/>
        <v>47.714285714285715</v>
      </c>
      <c r="J6" s="15">
        <v>36360</v>
      </c>
      <c r="K6" s="15">
        <f>G6-0</f>
        <v>35000</v>
      </c>
      <c r="L6" s="15">
        <v>36360</v>
      </c>
      <c r="M6" s="30">
        <v>0</v>
      </c>
      <c r="N6" s="34">
        <v>0</v>
      </c>
      <c r="O6" s="39">
        <v>1.4</v>
      </c>
      <c r="P6" s="39">
        <v>1.4</v>
      </c>
      <c r="Q6" s="15" t="e">
        <f t="shared" si="2"/>
        <v>#DIV/0!</v>
      </c>
      <c r="R6" s="15">
        <f t="shared" si="3"/>
        <v>25000</v>
      </c>
      <c r="S6" s="44">
        <f t="shared" si="4"/>
        <v>0.57392102846648296</v>
      </c>
      <c r="T6" s="39">
        <v>0</v>
      </c>
      <c r="U6" s="5"/>
      <c r="AA6" s="6"/>
      <c r="AC6" s="7"/>
    </row>
    <row r="7" spans="1:64" ht="15.75" thickTop="1" x14ac:dyDescent="0.25">
      <c r="A7" s="8"/>
      <c r="B7" s="8"/>
      <c r="C7" s="26" t="s">
        <v>42</v>
      </c>
      <c r="D7" s="16">
        <f>+SUM(D5:D6)</f>
        <v>65000</v>
      </c>
      <c r="E7" s="8"/>
      <c r="F7" s="8"/>
      <c r="G7" s="16">
        <f>+SUM(G5:G6)</f>
        <v>65000</v>
      </c>
      <c r="H7" s="16">
        <f>+SUM(H5:H6)</f>
        <v>37400</v>
      </c>
      <c r="I7" s="21"/>
      <c r="J7" s="16">
        <f>+SUM(J5:J6)</f>
        <v>81285</v>
      </c>
      <c r="K7" s="16">
        <f>+SUM(K5:K6)</f>
        <v>65000</v>
      </c>
      <c r="L7" s="16">
        <f>+SUM(L5:L6)</f>
        <v>81285</v>
      </c>
      <c r="M7" s="31">
        <f>+SUM(M5:M6)</f>
        <v>118.848879</v>
      </c>
      <c r="N7" s="35"/>
      <c r="O7" s="40">
        <f>+SUM(O5:O6)</f>
        <v>1.7689999999999999</v>
      </c>
      <c r="P7" s="40">
        <f>+SUM(P5:P6)</f>
        <v>1.579</v>
      </c>
      <c r="Q7" s="16"/>
      <c r="R7" s="16"/>
      <c r="S7" s="45"/>
      <c r="T7" s="40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64" x14ac:dyDescent="0.25">
      <c r="A8" s="10"/>
      <c r="B8" s="10"/>
      <c r="C8" s="27"/>
      <c r="D8" s="17"/>
      <c r="E8" s="10"/>
      <c r="F8" s="10"/>
      <c r="G8" s="17"/>
      <c r="H8" s="17" t="s">
        <v>43</v>
      </c>
      <c r="I8" s="22">
        <f>H7/G7*100</f>
        <v>57.53846153846154</v>
      </c>
      <c r="J8" s="17"/>
      <c r="K8" s="17"/>
      <c r="L8" s="17" t="s">
        <v>44</v>
      </c>
      <c r="M8" s="32"/>
      <c r="N8" s="36"/>
      <c r="O8" s="41" t="s">
        <v>44</v>
      </c>
      <c r="P8" s="41"/>
      <c r="Q8" s="17"/>
      <c r="R8" s="17" t="s">
        <v>44</v>
      </c>
      <c r="S8" s="46"/>
      <c r="T8" s="41"/>
      <c r="U8" s="11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1:64" x14ac:dyDescent="0.25">
      <c r="A9" s="12"/>
      <c r="B9" s="12"/>
      <c r="C9" s="28"/>
      <c r="D9" s="18"/>
      <c r="E9" s="12"/>
      <c r="F9" s="12"/>
      <c r="G9" s="18"/>
      <c r="H9" s="18" t="s">
        <v>45</v>
      </c>
      <c r="I9" s="23">
        <f>STDEV(I5:I6)</f>
        <v>15.051272913827894</v>
      </c>
      <c r="J9" s="18"/>
      <c r="K9" s="18"/>
      <c r="L9" s="18" t="s">
        <v>46</v>
      </c>
      <c r="M9" s="48">
        <f>K7/M7</f>
        <v>546.91302557426729</v>
      </c>
      <c r="N9" s="37"/>
      <c r="O9" s="42" t="s">
        <v>47</v>
      </c>
      <c r="P9" s="42">
        <f>K7/O7</f>
        <v>36743.923120407009</v>
      </c>
      <c r="Q9" s="18"/>
      <c r="R9" s="18" t="s">
        <v>48</v>
      </c>
      <c r="S9" s="47">
        <f>K7/O7/43560</f>
        <v>0.84352440588629496</v>
      </c>
      <c r="T9" s="42"/>
      <c r="U9" s="1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</row>
    <row r="11" spans="1:64" s="49" customFormat="1" x14ac:dyDescent="0.25">
      <c r="A11" s="49" t="s">
        <v>53</v>
      </c>
      <c r="C11" s="50"/>
      <c r="D11" s="51"/>
      <c r="G11" s="51"/>
      <c r="H11" s="51"/>
      <c r="I11" s="52"/>
      <c r="J11" s="51"/>
      <c r="K11" s="51"/>
      <c r="L11" s="51"/>
      <c r="M11" s="53"/>
      <c r="N11" s="54"/>
      <c r="O11" s="55"/>
      <c r="P11" s="55"/>
      <c r="Q11" s="51"/>
      <c r="R11" s="51"/>
      <c r="S11" s="56"/>
      <c r="T11" s="55"/>
      <c r="U11" s="57"/>
    </row>
    <row r="12" spans="1:64" s="49" customFormat="1" x14ac:dyDescent="0.25">
      <c r="A12" s="49" t="s">
        <v>52</v>
      </c>
      <c r="C12" s="50"/>
      <c r="D12" s="51"/>
      <c r="G12" s="51"/>
      <c r="H12" s="51"/>
      <c r="I12" s="52"/>
      <c r="J12" s="51"/>
      <c r="K12" s="51"/>
      <c r="L12" s="51"/>
      <c r="M12" s="53"/>
      <c r="N12" s="54"/>
      <c r="O12" s="55"/>
      <c r="P12" s="55"/>
      <c r="Q12" s="51"/>
      <c r="R12" s="51"/>
      <c r="S12" s="56"/>
      <c r="T12" s="55"/>
      <c r="U12" s="57"/>
    </row>
  </sheetData>
  <conditionalFormatting sqref="A5:AR6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Village Vacant 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</dc:creator>
  <cp:lastModifiedBy>Sheryl</cp:lastModifiedBy>
  <cp:lastPrinted>2024-03-03T21:27:44Z</cp:lastPrinted>
  <dcterms:created xsi:type="dcterms:W3CDTF">2023-12-30T18:21:11Z</dcterms:created>
  <dcterms:modified xsi:type="dcterms:W3CDTF">2024-03-04T15:14:18Z</dcterms:modified>
</cp:coreProperties>
</file>